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24F1304D-3985-48EF-9F5D-B963EC376C4E}" xr6:coauthVersionLast="47" xr6:coauthVersionMax="47" xr10:uidLastSave="{00000000-0000-0000-0000-000000000000}"/>
  <bookViews>
    <workbookView xWindow="-120" yWindow="-120" windowWidth="24240" windowHeight="13020" activeTab="1" xr2:uid="{C7DB7DBF-8BA0-42B2-AF70-EF34BD2E4C66}"/>
  </bookViews>
  <sheets>
    <sheet name="Resultados Promoción" sheetId="11" r:id="rId1"/>
    <sheet name="ResultadosCptoFondo con ptos" sheetId="16" r:id="rId2"/>
    <sheet name="ResultadosCptoFondo" sheetId="13" r:id="rId3"/>
    <sheet name="ClasifClubs" sheetId="15" r:id="rId4"/>
    <sheet name="Resultados" sheetId="9" r:id="rId5"/>
    <sheet name="Fórmulas" sheetId="5" r:id="rId6"/>
    <sheet name="Reglamento" sheetId="8" r:id="rId7"/>
  </sheets>
  <definedNames>
    <definedName name="_xlnm._FilterDatabase" localSheetId="3" hidden="1">ClasifClubs!$A$5:$J$5</definedName>
    <definedName name="_xlnm._FilterDatabase" localSheetId="4" hidden="1">Resultados!$A$5:$I$5</definedName>
    <definedName name="_xlnm._FilterDatabase" localSheetId="0" hidden="1">'Resultados Promoción'!$A$5:$I$5</definedName>
    <definedName name="_xlnm._FilterDatabase" localSheetId="2" hidden="1">ResultadosCptoFondo!$A$5:$J$83</definedName>
    <definedName name="_xlnm._FilterDatabase" localSheetId="1" hidden="1">'ResultadosCptoFondo con ptos'!$A$5:$J$83</definedName>
    <definedName name="_xlnm.Print_Titles" localSheetId="3">ClasifClubs!$5:$5</definedName>
    <definedName name="_xlnm.Print_Titles" localSheetId="2">ResultadosCptoFondo!$5:$5</definedName>
    <definedName name="_xlnm.Print_Titles" localSheetId="1">'ResultadosCptoFondo con ptos'!$5:$5</definedName>
  </definedNames>
  <calcPr calcId="191029"/>
  <pivotCaches>
    <pivotCache cacheId="8" r:id="rId8"/>
    <pivotCache cacheId="11" r:id="rId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80" i="16" l="1"/>
  <c r="A81" i="16" s="1"/>
  <c r="A71" i="16"/>
  <c r="A72" i="16" s="1"/>
  <c r="A60" i="16"/>
  <c r="A61" i="16" s="1"/>
  <c r="A59" i="16"/>
  <c r="A58" i="16"/>
  <c r="A54" i="16"/>
  <c r="A52" i="16"/>
  <c r="A47" i="16"/>
  <c r="A40" i="16"/>
  <c r="A41" i="16" s="1"/>
  <c r="A32" i="16"/>
  <c r="A33" i="16" s="1"/>
  <c r="A30" i="16"/>
  <c r="A31" i="16" s="1"/>
  <c r="A24" i="16"/>
  <c r="A25" i="16" s="1"/>
  <c r="A22" i="16"/>
  <c r="A23" i="16" s="1"/>
  <c r="A19" i="16"/>
  <c r="A17" i="16"/>
  <c r="A18" i="16" s="1"/>
  <c r="A11" i="16"/>
  <c r="A12" i="16" s="1"/>
  <c r="A10" i="16"/>
  <c r="A7" i="16"/>
  <c r="A8" i="16" s="1"/>
  <c r="A72" i="15"/>
  <c r="A73" i="15" s="1"/>
  <c r="A63" i="15"/>
  <c r="A60" i="15"/>
  <c r="A61" i="15" s="1"/>
  <c r="A46" i="15"/>
  <c r="A47" i="15" s="1"/>
  <c r="A45" i="15"/>
  <c r="A38" i="15"/>
  <c r="A39" i="15" s="1"/>
  <c r="A30" i="15"/>
  <c r="A31" i="15" s="1"/>
  <c r="A28" i="15"/>
  <c r="A29" i="15" s="1"/>
  <c r="I29" i="15" s="1" a="1"/>
  <c r="I29" i="15" s="1"/>
  <c r="A22" i="15"/>
  <c r="A23" i="15" s="1"/>
  <c r="A18" i="15"/>
  <c r="A19" i="15" s="1"/>
  <c r="A10" i="15"/>
  <c r="A11" i="15" s="1"/>
  <c r="A9" i="15"/>
  <c r="A6" i="15"/>
  <c r="A7" i="15" s="1"/>
  <c r="A9" i="16" l="1"/>
  <c r="A55" i="16"/>
  <c r="A73" i="16"/>
  <c r="A13" i="16"/>
  <c r="A26" i="16"/>
  <c r="A34" i="16"/>
  <c r="A20" i="16"/>
  <c r="A42" i="16"/>
  <c r="A62" i="16"/>
  <c r="A48" i="16"/>
  <c r="A82" i="16"/>
  <c r="A64" i="15"/>
  <c r="A65" i="15" s="1"/>
  <c r="A32" i="15"/>
  <c r="I45" i="15" a="1"/>
  <c r="I45" i="15" s="1"/>
  <c r="A48" i="15"/>
  <c r="A62" i="15"/>
  <c r="I62" i="15" s="1" a="1"/>
  <c r="I62" i="15" s="1"/>
  <c r="I61" i="15" a="1"/>
  <c r="I61" i="15" s="1"/>
  <c r="I9" i="15" a="1"/>
  <c r="I9" i="15" s="1"/>
  <c r="A12" i="15"/>
  <c r="A20" i="15"/>
  <c r="A24" i="15"/>
  <c r="A40" i="15"/>
  <c r="A8" i="15"/>
  <c r="I8" i="15" s="1" a="1"/>
  <c r="I8" i="15" s="1"/>
  <c r="A66" i="15"/>
  <c r="A74" i="15"/>
  <c r="I28" i="15" a="1"/>
  <c r="I28" i="15" s="1"/>
  <c r="I22" i="15" a="1"/>
  <c r="I22" i="15" s="1"/>
  <c r="I30" i="15" a="1"/>
  <c r="I30" i="15" s="1"/>
  <c r="I38" i="15" a="1"/>
  <c r="I38" i="15" s="1"/>
  <c r="I46" i="15" a="1"/>
  <c r="I46" i="15" s="1"/>
  <c r="A83" i="16" l="1"/>
  <c r="A14" i="16"/>
  <c r="A74" i="16"/>
  <c r="A63" i="16"/>
  <c r="A21" i="16"/>
  <c r="A49" i="16"/>
  <c r="A43" i="16"/>
  <c r="A27" i="16"/>
  <c r="A35" i="16"/>
  <c r="A56" i="16"/>
  <c r="I60" i="15" a="1"/>
  <c r="I60" i="15" s="1"/>
  <c r="I63" i="15" a="1"/>
  <c r="I63" i="15" s="1"/>
  <c r="A21" i="15"/>
  <c r="I21" i="15" s="1" a="1"/>
  <c r="I21" i="15" s="1"/>
  <c r="I20" i="15" a="1"/>
  <c r="I20" i="15" s="1"/>
  <c r="A75" i="15"/>
  <c r="I75" i="15" s="1" a="1"/>
  <c r="I75" i="15" s="1"/>
  <c r="I74" i="15" a="1"/>
  <c r="I74" i="15" s="1"/>
  <c r="A67" i="15"/>
  <c r="I65" i="15" s="1" a="1"/>
  <c r="I65" i="15" s="1"/>
  <c r="I7" i="15" a="1"/>
  <c r="I7" i="15" s="1"/>
  <c r="I6" i="15" a="1"/>
  <c r="I6" i="15" s="1"/>
  <c r="A13" i="15"/>
  <c r="I18" i="15" a="1"/>
  <c r="I18" i="15" s="1"/>
  <c r="I10" i="15" a="1"/>
  <c r="I10" i="15" s="1"/>
  <c r="A41" i="15"/>
  <c r="I39" i="15" a="1"/>
  <c r="I39" i="15" s="1"/>
  <c r="I72" i="15" a="1"/>
  <c r="I72" i="15" s="1"/>
  <c r="A25" i="15"/>
  <c r="A33" i="15"/>
  <c r="I19" i="15" a="1"/>
  <c r="I19" i="15" s="1"/>
  <c r="A49" i="15"/>
  <c r="I64" i="15" a="1"/>
  <c r="I64" i="15" s="1"/>
  <c r="A15" i="16" l="1"/>
  <c r="A75" i="16"/>
  <c r="A44" i="16"/>
  <c r="A28" i="16"/>
  <c r="A36" i="16"/>
  <c r="A64" i="16"/>
  <c r="A34" i="15"/>
  <c r="I31" i="15" a="1"/>
  <c r="I31" i="15" s="1"/>
  <c r="A14" i="15"/>
  <c r="I32" i="15" a="1"/>
  <c r="I32" i="15" s="1"/>
  <c r="I11" i="15" a="1"/>
  <c r="I11" i="15" s="1"/>
  <c r="A26" i="15"/>
  <c r="I23" i="15" a="1"/>
  <c r="I23" i="15" s="1"/>
  <c r="A68" i="15"/>
  <c r="A42" i="15"/>
  <c r="A50" i="15"/>
  <c r="I73" i="15" a="1"/>
  <c r="I73" i="15" s="1"/>
  <c r="I12" i="15" a="1"/>
  <c r="I12" i="15" s="1"/>
  <c r="I47" i="15" a="1"/>
  <c r="I47" i="15" s="1"/>
  <c r="A37" i="16" l="1"/>
  <c r="A45" i="16"/>
  <c r="A76" i="16"/>
  <c r="A65" i="16"/>
  <c r="A29" i="16"/>
  <c r="A15" i="15"/>
  <c r="A43" i="15"/>
  <c r="I40" i="15" a="1"/>
  <c r="I40" i="15" s="1"/>
  <c r="A35" i="15"/>
  <c r="A69" i="15"/>
  <c r="I66" i="15" a="1"/>
  <c r="I66" i="15" s="1"/>
  <c r="A27" i="15"/>
  <c r="I27" i="15" s="1" a="1"/>
  <c r="I27" i="15" s="1"/>
  <c r="I24" i="15" a="1"/>
  <c r="I24" i="15" s="1"/>
  <c r="A51" i="15"/>
  <c r="I48" i="15" a="1"/>
  <c r="I48" i="15" s="1"/>
  <c r="I13" i="15" a="1"/>
  <c r="I13" i="15" s="1"/>
  <c r="I41" i="15" a="1"/>
  <c r="I41" i="15" s="1"/>
  <c r="I33" i="15" a="1"/>
  <c r="I33" i="15" s="1"/>
  <c r="A7" i="13"/>
  <c r="A8" i="13" s="1"/>
  <c r="A9" i="13" s="1"/>
  <c r="A10" i="13"/>
  <c r="I51" i="13" a="1"/>
  <c r="I51" i="13" s="1"/>
  <c r="A52" i="13"/>
  <c r="A54" i="13"/>
  <c r="A55" i="13" s="1"/>
  <c r="A56" i="13" s="1"/>
  <c r="A58" i="13"/>
  <c r="A59" i="13" s="1"/>
  <c r="A60" i="13"/>
  <c r="A61" i="13" s="1"/>
  <c r="A62" i="13" s="1"/>
  <c r="A63" i="13" s="1"/>
  <c r="A64" i="13" s="1"/>
  <c r="A65" i="13" s="1"/>
  <c r="A66" i="13" s="1"/>
  <c r="A67" i="13" s="1"/>
  <c r="A71" i="13"/>
  <c r="A72" i="13" s="1"/>
  <c r="A73" i="13" s="1"/>
  <c r="A74" i="13" s="1"/>
  <c r="A75" i="13" s="1"/>
  <c r="A76" i="13" s="1"/>
  <c r="A77" i="13" s="1"/>
  <c r="A80" i="13"/>
  <c r="A81" i="13" s="1"/>
  <c r="A82" i="13" s="1"/>
  <c r="A83" i="13" s="1"/>
  <c r="A47" i="13"/>
  <c r="A30" i="13"/>
  <c r="A24" i="13"/>
  <c r="A25" i="13" s="1"/>
  <c r="A22" i="13"/>
  <c r="A19" i="13"/>
  <c r="A20" i="13" s="1"/>
  <c r="A17" i="13"/>
  <c r="A18" i="13" s="1"/>
  <c r="I16" i="13" a="1"/>
  <c r="I16" i="13" s="1"/>
  <c r="A11" i="13"/>
  <c r="A12" i="13" s="1"/>
  <c r="A40" i="13"/>
  <c r="A41" i="13" s="1"/>
  <c r="A32" i="13"/>
  <c r="A33" i="13" s="1"/>
  <c r="A32" i="11"/>
  <c r="A33" i="11" s="1"/>
  <c r="A27" i="11"/>
  <c r="A28" i="11" s="1"/>
  <c r="A29" i="11"/>
  <c r="A30" i="11"/>
  <c r="A31" i="11" s="1"/>
  <c r="A9" i="11"/>
  <c r="A10" i="11" s="1"/>
  <c r="A14" i="11"/>
  <c r="A15" i="11" s="1"/>
  <c r="A16" i="11" s="1"/>
  <c r="A17" i="11" s="1"/>
  <c r="A18" i="11" s="1"/>
  <c r="A19" i="11" s="1"/>
  <c r="A20" i="11" s="1"/>
  <c r="A21" i="11"/>
  <c r="A24" i="11"/>
  <c r="A25" i="11"/>
  <c r="A26" i="11"/>
  <c r="A6" i="11"/>
  <c r="A7" i="11" s="1"/>
  <c r="A8" i="11" s="1"/>
  <c r="A6" i="9"/>
  <c r="I6" i="9" s="1" a="1"/>
  <c r="I6" i="9" s="1"/>
  <c r="A46" i="16" l="1"/>
  <c r="A77" i="16"/>
  <c r="A66" i="16"/>
  <c r="A38" i="16"/>
  <c r="A44" i="15"/>
  <c r="I26" i="15" a="1"/>
  <c r="I26" i="15" s="1"/>
  <c r="A16" i="15"/>
  <c r="A52" i="15"/>
  <c r="I25" i="15" a="1"/>
  <c r="I25" i="15" s="1"/>
  <c r="A36" i="15"/>
  <c r="I67" i="15" a="1"/>
  <c r="I67" i="15" s="1"/>
  <c r="I49" i="15" a="1"/>
  <c r="I49" i="15" s="1"/>
  <c r="I70" i="13" a="1"/>
  <c r="I70" i="13" s="1"/>
  <c r="I53" i="13" a="1"/>
  <c r="I53" i="13" s="1"/>
  <c r="I18" i="13" a="1"/>
  <c r="I18" i="13" s="1"/>
  <c r="I9" i="13" a="1"/>
  <c r="I9" i="13" s="1"/>
  <c r="A48" i="13"/>
  <c r="I52" i="13" a="1"/>
  <c r="I52" i="13" s="1"/>
  <c r="I59" i="13" a="1"/>
  <c r="I59" i="13" s="1"/>
  <c r="A42" i="13"/>
  <c r="I40" i="13" s="1" a="1"/>
  <c r="I40" i="13" s="1"/>
  <c r="I62" i="13" a="1"/>
  <c r="I62" i="13" s="1"/>
  <c r="A34" i="13"/>
  <c r="I32" i="13" s="1" a="1"/>
  <c r="I32" i="13" s="1"/>
  <c r="I10" i="13" a="1"/>
  <c r="I10" i="13" s="1"/>
  <c r="I8" i="13" a="1"/>
  <c r="I8" i="13" s="1"/>
  <c r="A26" i="13"/>
  <c r="A27" i="13" s="1"/>
  <c r="I25" i="13" s="1" a="1"/>
  <c r="I25" i="13" s="1"/>
  <c r="A13" i="13"/>
  <c r="I17" i="13" a="1"/>
  <c r="I17" i="13" s="1"/>
  <c r="A23" i="13"/>
  <c r="I23" i="13" s="1" a="1"/>
  <c r="I23" i="13" s="1"/>
  <c r="A31" i="13"/>
  <c r="I31" i="13" s="1" a="1"/>
  <c r="I31" i="13" s="1"/>
  <c r="A21" i="13"/>
  <c r="I20" i="13" s="1" a="1"/>
  <c r="I20" i="13" s="1"/>
  <c r="I71" i="13" a="1"/>
  <c r="I71" i="13" s="1"/>
  <c r="I7" i="13" a="1"/>
  <c r="I7" i="13" s="1"/>
  <c r="I26" i="11" a="1"/>
  <c r="I26" i="11" s="1"/>
  <c r="I15" i="11" a="1"/>
  <c r="I15" i="11" s="1"/>
  <c r="I25" i="11" a="1"/>
  <c r="I25" i="11" s="1"/>
  <c r="I29" i="11" a="1"/>
  <c r="I29" i="11" s="1"/>
  <c r="I24" i="11" a="1"/>
  <c r="I24" i="11" s="1"/>
  <c r="I28" i="11" a="1"/>
  <c r="I28" i="11" s="1"/>
  <c r="I18" i="11" a="1"/>
  <c r="I18" i="11" s="1"/>
  <c r="A11" i="11"/>
  <c r="I9" i="11" s="1" a="1"/>
  <c r="I9" i="11" s="1"/>
  <c r="I8" i="11" a="1"/>
  <c r="I8" i="11" s="1"/>
  <c r="I17" i="11" a="1"/>
  <c r="I17" i="11" s="1"/>
  <c r="I7" i="11" a="1"/>
  <c r="I7" i="11" s="1"/>
  <c r="I30" i="11" a="1"/>
  <c r="I30" i="11" s="1"/>
  <c r="I27" i="11" a="1"/>
  <c r="I27" i="11" s="1"/>
  <c r="I19" i="11" a="1"/>
  <c r="I19" i="11" s="1"/>
  <c r="I14" i="11" a="1"/>
  <c r="I14" i="11" s="1"/>
  <c r="I33" i="11" a="1"/>
  <c r="I33" i="11" s="1"/>
  <c r="A22" i="11"/>
  <c r="I16" i="11" a="1"/>
  <c r="I16" i="11" s="1"/>
  <c r="I6" i="11" a="1"/>
  <c r="I6" i="11" s="1"/>
  <c r="A17" i="5"/>
  <c r="A30" i="5"/>
  <c r="A39" i="16" l="1"/>
  <c r="A67" i="16"/>
  <c r="I44" i="15" a="1"/>
  <c r="I44" i="15" s="1"/>
  <c r="I42" i="15" a="1"/>
  <c r="I42" i="15" s="1"/>
  <c r="A53" i="15"/>
  <c r="I50" i="15" a="1"/>
  <c r="I50" i="15" s="1"/>
  <c r="I43" i="15" a="1"/>
  <c r="I43" i="15" s="1"/>
  <c r="A17" i="15"/>
  <c r="I17" i="15" s="1" a="1"/>
  <c r="I17" i="15" s="1"/>
  <c r="I16" i="15" a="1"/>
  <c r="I16" i="15" s="1"/>
  <c r="I14" i="15" a="1"/>
  <c r="I14" i="15" s="1"/>
  <c r="A37" i="15"/>
  <c r="I37" i="15" s="1" a="1"/>
  <c r="I37" i="15" s="1"/>
  <c r="I34" i="15" a="1"/>
  <c r="I34" i="15" s="1"/>
  <c r="I68" i="15" a="1"/>
  <c r="I68" i="15" s="1"/>
  <c r="A49" i="13"/>
  <c r="A35" i="13"/>
  <c r="I33" i="13" s="1" a="1"/>
  <c r="I33" i="13" s="1"/>
  <c r="A43" i="13"/>
  <c r="A44" i="13" s="1"/>
  <c r="I24" i="13" a="1"/>
  <c r="I24" i="13" s="1"/>
  <c r="I22" i="13" a="1"/>
  <c r="I22" i="13" s="1"/>
  <c r="I58" i="13" a="1"/>
  <c r="I58" i="13" s="1"/>
  <c r="I61" i="13" a="1"/>
  <c r="I61" i="13" s="1"/>
  <c r="I60" i="13" a="1"/>
  <c r="I60" i="13" s="1"/>
  <c r="I72" i="13" a="1"/>
  <c r="I72" i="13" s="1"/>
  <c r="A28" i="13"/>
  <c r="I11" i="13" a="1"/>
  <c r="I11" i="13" s="1"/>
  <c r="A14" i="13"/>
  <c r="I12" i="13" s="1" a="1"/>
  <c r="I12" i="13" s="1"/>
  <c r="I82" i="13" a="1"/>
  <c r="I82" i="13" s="1"/>
  <c r="I83" i="13" a="1"/>
  <c r="I83" i="13" s="1"/>
  <c r="I63" i="13" a="1"/>
  <c r="I63" i="13" s="1"/>
  <c r="I56" i="13" a="1"/>
  <c r="I56" i="13" s="1"/>
  <c r="I80" i="13" a="1"/>
  <c r="I80" i="13" s="1"/>
  <c r="I81" i="13" a="1"/>
  <c r="I81" i="13" s="1"/>
  <c r="I21" i="13" a="1"/>
  <c r="I21" i="13" s="1"/>
  <c r="I19" i="13" a="1"/>
  <c r="I19" i="13" s="1"/>
  <c r="I30" i="13" a="1"/>
  <c r="I30" i="13" s="1"/>
  <c r="I54" i="13" a="1"/>
  <c r="I54" i="13" s="1"/>
  <c r="A36" i="13"/>
  <c r="A23" i="11"/>
  <c r="I23" i="11" s="1" a="1"/>
  <c r="I23" i="11" s="1"/>
  <c r="I22" i="11" a="1"/>
  <c r="I22" i="11" s="1"/>
  <c r="I20" i="11" a="1"/>
  <c r="I20" i="11" s="1"/>
  <c r="I31" i="11" a="1"/>
  <c r="I31" i="11" s="1"/>
  <c r="I21" i="11" a="1"/>
  <c r="I21" i="11" s="1"/>
  <c r="A12" i="11"/>
  <c r="I32" i="11" a="1"/>
  <c r="I32" i="11" s="1"/>
  <c r="A31" i="5"/>
  <c r="A18" i="5"/>
  <c r="I69" i="15" l="1" a="1"/>
  <c r="I69" i="15" s="1"/>
  <c r="A54" i="15"/>
  <c r="I51" i="15" a="1"/>
  <c r="I51" i="15" s="1"/>
  <c r="I35" i="15" a="1"/>
  <c r="I35" i="15" s="1"/>
  <c r="I36" i="15" a="1"/>
  <c r="I36" i="15" s="1"/>
  <c r="I15" i="15" a="1"/>
  <c r="I15" i="15" s="1"/>
  <c r="I41" i="13" a="1"/>
  <c r="I41" i="13" s="1"/>
  <c r="I49" i="13" a="1"/>
  <c r="I49" i="13" s="1"/>
  <c r="I48" i="13" a="1"/>
  <c r="I48" i="13" s="1"/>
  <c r="I47" i="13" a="1"/>
  <c r="I47" i="13" s="1"/>
  <c r="A37" i="13"/>
  <c r="I34" i="13" a="1"/>
  <c r="I34" i="13" s="1"/>
  <c r="A15" i="13"/>
  <c r="I15" i="13" s="1" a="1"/>
  <c r="I15" i="13" s="1"/>
  <c r="A29" i="13"/>
  <c r="A45" i="13"/>
  <c r="I42" i="13" a="1"/>
  <c r="I42" i="13" s="1"/>
  <c r="I55" i="13" a="1"/>
  <c r="I55" i="13" s="1"/>
  <c r="I26" i="13" a="1"/>
  <c r="I26" i="13" s="1"/>
  <c r="A13" i="11"/>
  <c r="I12" i="11" s="1" a="1"/>
  <c r="I12" i="11" s="1"/>
  <c r="I10" i="11" a="1"/>
  <c r="I10" i="11" s="1"/>
  <c r="A32" i="5"/>
  <c r="I32" i="5" s="1" a="1"/>
  <c r="I32" i="5" s="1"/>
  <c r="A19" i="5"/>
  <c r="I17" i="5" a="1"/>
  <c r="I17" i="5" s="1"/>
  <c r="A55" i="15" l="1"/>
  <c r="I52" i="15" a="1"/>
  <c r="I52" i="15" s="1"/>
  <c r="I13" i="13" a="1"/>
  <c r="I13" i="13" s="1"/>
  <c r="I29" i="13" a="1"/>
  <c r="I29" i="13" s="1"/>
  <c r="I27" i="13" a="1"/>
  <c r="I27" i="13" s="1"/>
  <c r="I28" i="13" a="1"/>
  <c r="I28" i="13" s="1"/>
  <c r="A38" i="13"/>
  <c r="I35" i="13" a="1"/>
  <c r="I35" i="13" s="1"/>
  <c r="I73" i="13" a="1"/>
  <c r="I73" i="13" s="1"/>
  <c r="A46" i="13"/>
  <c r="I45" i="13" s="1" a="1"/>
  <c r="I45" i="13" s="1"/>
  <c r="I43" i="13" a="1"/>
  <c r="I43" i="13" s="1"/>
  <c r="I14" i="13" a="1"/>
  <c r="I14" i="13" s="1"/>
  <c r="I64" i="13" a="1"/>
  <c r="I64" i="13" s="1"/>
  <c r="I13" i="11" a="1"/>
  <c r="I13" i="11" s="1"/>
  <c r="I11" i="11" a="1"/>
  <c r="I11" i="11" s="1"/>
  <c r="I31" i="5" a="1"/>
  <c r="I31" i="5" s="1"/>
  <c r="I30" i="5" a="1"/>
  <c r="I30" i="5" s="1"/>
  <c r="I19" i="5" a="1"/>
  <c r="I19" i="5" s="1"/>
  <c r="I18" i="5" a="1"/>
  <c r="I18" i="5" s="1"/>
  <c r="A56" i="15" l="1"/>
  <c r="I53" i="15" a="1"/>
  <c r="I53" i="15" s="1"/>
  <c r="I46" i="13" a="1"/>
  <c r="I46" i="13" s="1"/>
  <c r="I44" i="13" a="1"/>
  <c r="I44" i="13" s="1"/>
  <c r="A39" i="13"/>
  <c r="I39" i="13" s="1" a="1"/>
  <c r="I39" i="13" s="1"/>
  <c r="I36" i="13" a="1"/>
  <c r="I36" i="13" s="1"/>
  <c r="I68" i="13" a="1"/>
  <c r="I68" i="13" s="1"/>
  <c r="I74" i="13" a="1"/>
  <c r="I74" i="13" s="1"/>
  <c r="I65" i="13" a="1"/>
  <c r="I65" i="13" s="1"/>
  <c r="A57" i="15" l="1"/>
  <c r="I54" i="15" a="1"/>
  <c r="I54" i="15" s="1"/>
  <c r="I55" i="15" a="1"/>
  <c r="I55" i="15" s="1"/>
  <c r="I37" i="13" a="1"/>
  <c r="I37" i="13" s="1"/>
  <c r="I67" i="13" a="1"/>
  <c r="I67" i="13" s="1"/>
  <c r="I75" i="13" a="1"/>
  <c r="I75" i="13" s="1"/>
  <c r="I38" i="13" a="1"/>
  <c r="I38" i="13" s="1"/>
  <c r="I66" i="13" a="1"/>
  <c r="I66" i="13" s="1"/>
  <c r="A58" i="15" l="1"/>
  <c r="I79" i="13" a="1"/>
  <c r="I79" i="13" s="1"/>
  <c r="I76" i="13" a="1"/>
  <c r="I76" i="13" s="1"/>
  <c r="I58" i="15" l="1" a="1"/>
  <c r="I58" i="15" s="1"/>
  <c r="I56" i="15" a="1"/>
  <c r="I56" i="15" s="1"/>
  <c r="I57" i="15" a="1"/>
  <c r="I57" i="15" s="1"/>
  <c r="I77" i="13" a="1"/>
  <c r="I77" i="13" s="1"/>
  <c r="I78" i="13" a="1"/>
  <c r="I78" i="1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<sst xmlns="http://schemas.openxmlformats.org/spreadsheetml/2006/main" count="1322" uniqueCount="344">
  <si>
    <t>Fecha:</t>
  </si>
  <si>
    <t>Puesto</t>
  </si>
  <si>
    <t>Dorsal</t>
  </si>
  <si>
    <t>Participante/s</t>
  </si>
  <si>
    <t>Equipo</t>
  </si>
  <si>
    <t>Tiempo</t>
  </si>
  <si>
    <t>Categoría</t>
  </si>
  <si>
    <t>Salida</t>
  </si>
  <si>
    <t>00:08:25.88</t>
  </si>
  <si>
    <t>00:08:55.62</t>
  </si>
  <si>
    <t>00:10:18.60</t>
  </si>
  <si>
    <t>Piragüismo Limpias Hermet10</t>
  </si>
  <si>
    <t>Getxo Kayaka</t>
  </si>
  <si>
    <t>Monkayak Hiberus</t>
  </si>
  <si>
    <t>Club Náutico Ensidesa</t>
  </si>
  <si>
    <t>Cantabria Multisport</t>
  </si>
  <si>
    <t>R E S U L T A D O S</t>
  </si>
  <si>
    <t>Juez González, Alfonso</t>
  </si>
  <si>
    <t>Méndez Carrillo, Jesús</t>
  </si>
  <si>
    <t>Justo Silva, Jorge</t>
  </si>
  <si>
    <t>00_Pre-benjamín Hombre</t>
  </si>
  <si>
    <t>Guitian Domínguez, Bruno</t>
  </si>
  <si>
    <t>10_Senior Hombre</t>
  </si>
  <si>
    <t>Ptos</t>
  </si>
  <si>
    <t>Prueba:</t>
  </si>
  <si>
    <t>GENERAL:</t>
  </si>
  <si>
    <t>PROMOCIÓN:</t>
  </si>
  <si>
    <t>F Ó R M U L A S</t>
  </si>
  <si>
    <t>Para hacer división entre categorías:</t>
  </si>
  <si>
    <r>
      <t xml:space="preserve">En la casilla </t>
    </r>
    <r>
      <rPr>
        <i/>
        <sz val="11"/>
        <color theme="1"/>
        <rFont val="Calibri"/>
        <family val="2"/>
        <scheme val="minor"/>
      </rPr>
      <t>"Dar formato a los valores donde está la fórmula sea verdadera"</t>
    </r>
    <r>
      <rPr>
        <sz val="11"/>
        <color theme="1"/>
        <rFont val="Calibri"/>
        <family val="2"/>
        <scheme val="minor"/>
      </rPr>
      <t xml:space="preserve"> escribir la siguiente fórmula: </t>
    </r>
    <r>
      <rPr>
        <b/>
        <sz val="11"/>
        <color theme="1"/>
        <rFont val="Calibri"/>
        <family val="2"/>
        <scheme val="minor"/>
      </rPr>
      <t>=$A6=1</t>
    </r>
  </si>
  <si>
    <t>Presionar el botón formato, en la pestaña Borde elegir color de borde y borde solo abajo.</t>
  </si>
  <si>
    <r>
      <t xml:space="preserve">Elegir última opción: </t>
    </r>
    <r>
      <rPr>
        <i/>
        <sz val="11"/>
        <color theme="1"/>
        <rFont val="Calibri"/>
        <family val="2"/>
        <scheme val="minor"/>
      </rPr>
      <t>"Utilice un fórmula que determine las celdas para aplicar formato"</t>
    </r>
  </si>
  <si>
    <t>Ir a Inicio - Estilos - Formato condicional - Nueva regla</t>
  </si>
  <si>
    <t>La división entre categorías se hace igual.</t>
  </si>
  <si>
    <t>Menú Insertar - Tablas - Tabla dinámica (primer icono de la izquierda)</t>
  </si>
  <si>
    <r>
      <t xml:space="preserve">A la derecha, seleccionar y mover la etiqueta </t>
    </r>
    <r>
      <rPr>
        <b/>
        <sz val="11"/>
        <color theme="1"/>
        <rFont val="Calibri"/>
        <family val="2"/>
        <scheme val="minor"/>
      </rPr>
      <t>Equipo</t>
    </r>
    <r>
      <rPr>
        <sz val="11"/>
        <color theme="1"/>
        <rFont val="Calibri"/>
        <family val="2"/>
        <scheme val="minor"/>
      </rPr>
      <t xml:space="preserve"> a </t>
    </r>
    <r>
      <rPr>
        <b/>
        <i/>
        <sz val="11"/>
        <color theme="1"/>
        <rFont val="Calibri"/>
        <family val="2"/>
        <scheme val="minor"/>
      </rPr>
      <t>Filas</t>
    </r>
    <r>
      <rPr>
        <sz val="11"/>
        <color theme="1"/>
        <rFont val="Calibri"/>
        <family val="2"/>
        <scheme val="minor"/>
      </rPr>
      <t xml:space="preserve"> y la etiqueta </t>
    </r>
    <r>
      <rPr>
        <b/>
        <sz val="11"/>
        <color theme="1"/>
        <rFont val="Calibri"/>
        <family val="2"/>
        <scheme val="minor"/>
      </rPr>
      <t>Ptos</t>
    </r>
    <r>
      <rPr>
        <sz val="11"/>
        <color theme="1"/>
        <rFont val="Calibri"/>
        <family val="2"/>
        <scheme val="minor"/>
      </rPr>
      <t xml:space="preserve"> a </t>
    </r>
    <r>
      <rPr>
        <b/>
        <i/>
        <sz val="11"/>
        <color theme="1"/>
        <rFont val="Calibri"/>
        <family val="2"/>
        <scheme val="minor"/>
      </rPr>
      <t>Valores</t>
    </r>
  </si>
  <si>
    <r>
      <t xml:space="preserve">Desplegar la flecha que pone Cuenta de Puntos y seleccionar "Configuración de Campo de Valor" y elegir </t>
    </r>
    <r>
      <rPr>
        <b/>
        <sz val="11"/>
        <color theme="1"/>
        <rFont val="Calibri"/>
        <family val="2"/>
        <scheme val="minor"/>
      </rPr>
      <t>Suma</t>
    </r>
  </si>
  <si>
    <t>Seleccionar cualquiera de las celdas de Suma de Ptos --&gt; Inicio - Edición - Ordenar y Filtrar --&gt; elegir De mayor a menor</t>
  </si>
  <si>
    <t>Copiar y pegar los valores debajo de resultados. Borrar tabla dinámica.</t>
  </si>
  <si>
    <t>Si se cambia algo de resultados, para que la tabla dinámica se actualice, botón derecho en cualquiera de sus celdas --&gt; Actualizar</t>
  </si>
  <si>
    <t>Cálculo de clasificaciones por clubles:</t>
  </si>
  <si>
    <t>El rango ya sale seleccionado y hay que elegir dónde poner la tabla dinámica --&gt; por ejemplo, aquí debajo en Fórmulas!C43</t>
  </si>
  <si>
    <t>Seleccionar todo el rango de resultados (incluyendo títulos de columna: puesto-dorsal-etc)</t>
  </si>
  <si>
    <t>OJO: este sistema falla si se cambia algo de sitio. En ese caso, es mejor borrar la regla y hacerla de nuevo.</t>
  </si>
  <si>
    <t>Notas</t>
  </si>
  <si>
    <t>Pegar en hoja Resultados los datos copiados desde fichero excel FCP-Crono (columnas desde dorsal hasta notas)</t>
  </si>
  <si>
    <t>Copiar celda A17 y pegar solo fórmula en A6 de resultados. Después estirar (copiar fórmula) hacia abajo.</t>
  </si>
  <si>
    <t>Copiar celda H17 y pegar solo fórmula en H6 de resultados. Después estirar (copiar fórmula) hacia abajo.</t>
  </si>
  <si>
    <t>Luego elegir fila 17 y copiar formato a fila 6 de resultados. Después copiar formato a resto de filas.</t>
  </si>
  <si>
    <t>Copiar celda A30 y pegar solo fórmula en A6 de resultados. Después estirar (copiar fórmula) hacia abajo.</t>
  </si>
  <si>
    <t>Copiar celda H30 y pegar solo fórmula en H6 de resultados. Después estirar (copiar fórmula) hacia abajo.</t>
  </si>
  <si>
    <t>Luego elegir fila 30 y copiar formato a fila 6 de resultados. Después copiar formato a resto de filas.</t>
  </si>
  <si>
    <t>Protocolo de homogeneización de las puntuaciones de las</t>
  </si>
  <si>
    <t>pruebas de las ligas cántabras de Piragüismo</t>
  </si>
  <si>
    <t>Trofeo San José 2026 -- Cpto. Cantabria de Fondo</t>
  </si>
  <si>
    <t>Trofeo San José 2026 -- Cpto. de Cantabria de Fondo</t>
  </si>
  <si>
    <t>Alonso Sánchez Fernández</t>
  </si>
  <si>
    <t>Deva - Corbatas Pindal</t>
  </si>
  <si>
    <t>00:06:48.60</t>
  </si>
  <si>
    <t>Teo Abascal Zorrilla</t>
  </si>
  <si>
    <t>00:07:21.31</t>
  </si>
  <si>
    <t>Ekaitz Rubio del Hoyo</t>
  </si>
  <si>
    <t>00:07:22.39</t>
  </si>
  <si>
    <t>Leo Franco Esparza</t>
  </si>
  <si>
    <t>00:06:06.17</t>
  </si>
  <si>
    <t>Ayden Briz López</t>
  </si>
  <si>
    <t>00:06:14.33</t>
  </si>
  <si>
    <t>Arturo Sánchez Pandal</t>
  </si>
  <si>
    <t>00:06:38.79</t>
  </si>
  <si>
    <t>Mateo Gutiérrez Cao</t>
  </si>
  <si>
    <t>00:06:43.08</t>
  </si>
  <si>
    <t>Diego López Sáez</t>
  </si>
  <si>
    <t>Kayak Club Castro Urdiales</t>
  </si>
  <si>
    <t>00:06:55.84</t>
  </si>
  <si>
    <t>Oier Rodríguez Mate</t>
  </si>
  <si>
    <t>00:08:54.87</t>
  </si>
  <si>
    <t>Iban Tobías Zarraga</t>
  </si>
  <si>
    <t>00:09:47.43</t>
  </si>
  <si>
    <t>Iker Fernández López</t>
  </si>
  <si>
    <t>00:09:58.99</t>
  </si>
  <si>
    <t>Alejandro Santiago Cárcoba</t>
  </si>
  <si>
    <t>00:10:03.81</t>
  </si>
  <si>
    <t>Eric Cagigal Sáez</t>
  </si>
  <si>
    <t>00:10:11.80</t>
  </si>
  <si>
    <t>Enzo Ruz Fernández</t>
  </si>
  <si>
    <t>00:10:23.98</t>
  </si>
  <si>
    <t>Iván Corao Ibáñez</t>
  </si>
  <si>
    <t>00:10:27.08</t>
  </si>
  <si>
    <t>Naia Serrano Pérez</t>
  </si>
  <si>
    <t>00:10:01.41</t>
  </si>
  <si>
    <t>Vega Cebada Ibáñez</t>
  </si>
  <si>
    <t>00:10:05.44</t>
  </si>
  <si>
    <t>Alba Gómez de la Gala</t>
  </si>
  <si>
    <t>00:13:42.85</t>
  </si>
  <si>
    <t>Juan Cebada Ibáñez</t>
  </si>
  <si>
    <t>00:14:43.58</t>
  </si>
  <si>
    <t>Isaac Pérez Borbolla</t>
  </si>
  <si>
    <t>00:18:30.50</t>
  </si>
  <si>
    <t>Aimar Esparza Zaballa</t>
  </si>
  <si>
    <t>00:18:54.14</t>
  </si>
  <si>
    <t>Ángela Cacho Rodríguez</t>
  </si>
  <si>
    <t>00:16:42.87</t>
  </si>
  <si>
    <t>Alessia María Mihaila</t>
  </si>
  <si>
    <t>00:20:36.76</t>
  </si>
  <si>
    <t>Francisco Javier Diaz Oti</t>
  </si>
  <si>
    <t>00:14:42.83</t>
  </si>
  <si>
    <t>Pelayo Ruiz Muela</t>
  </si>
  <si>
    <t>00:18:22.86</t>
  </si>
  <si>
    <t>Diego Ródenas García</t>
  </si>
  <si>
    <t>00:20:22.34</t>
  </si>
  <si>
    <t>Julieta Mazzarelli Varela</t>
  </si>
  <si>
    <t>00:16:39.52</t>
  </si>
  <si>
    <t>Alaya Briz López</t>
  </si>
  <si>
    <t>00:16:42.23</t>
  </si>
  <si>
    <t>Evilio Alonso Solar</t>
  </si>
  <si>
    <t>CD Monkayak Iberus</t>
  </si>
  <si>
    <t>Antonio Ruiz Pereda</t>
  </si>
  <si>
    <t>00:18:44.75</t>
  </si>
  <si>
    <t>Djamili Morán Román</t>
  </si>
  <si>
    <t>00:17:45.19</t>
  </si>
  <si>
    <t>Mario Bedia Llata</t>
  </si>
  <si>
    <t>Alberto Lantarón Alonso</t>
  </si>
  <si>
    <t>00:21:09.12</t>
  </si>
  <si>
    <t>Prebenjamín Hombre MK</t>
  </si>
  <si>
    <t>Benjamín Hombre MK</t>
  </si>
  <si>
    <t>Alevín Hombre MK</t>
  </si>
  <si>
    <t>Alevín Mujer MK</t>
  </si>
  <si>
    <t>Infantil B Hombre</t>
  </si>
  <si>
    <t>Infantil B Mujer</t>
  </si>
  <si>
    <t>Infantil A Hombre</t>
  </si>
  <si>
    <t>Infantil A Mujer</t>
  </si>
  <si>
    <t>00:19:30.93</t>
  </si>
  <si>
    <t>Asier Rugarcía Ceballos</t>
  </si>
  <si>
    <t>CDB Unquera Kayak</t>
  </si>
  <si>
    <t>00:23:01.47</t>
  </si>
  <si>
    <t>David Iglesias Oreña</t>
  </si>
  <si>
    <t>00:23:26.62</t>
  </si>
  <si>
    <t>Alan Cagigal Sáez</t>
  </si>
  <si>
    <t>00:24:27.22</t>
  </si>
  <si>
    <t>Diego Sánchez González</t>
  </si>
  <si>
    <t>00:24:59.04</t>
  </si>
  <si>
    <t>Omar Cacho Rodríguez</t>
  </si>
  <si>
    <t>00:25:06.75</t>
  </si>
  <si>
    <t>Lícer Tárano Bobes</t>
  </si>
  <si>
    <t>00:26:29.07</t>
  </si>
  <si>
    <t>Mario Gutiérrez González</t>
  </si>
  <si>
    <t>00:27:13.26</t>
  </si>
  <si>
    <t>Iker Ruiz Insausti</t>
  </si>
  <si>
    <t>00:28:40.63</t>
  </si>
  <si>
    <t>Valentina Mazzarelli Varela</t>
  </si>
  <si>
    <t>00:25:00.05</t>
  </si>
  <si>
    <t>Ivanna Algüera Niño</t>
  </si>
  <si>
    <t>00:25:40.52</t>
  </si>
  <si>
    <t>Saelia Villanueva Albo</t>
  </si>
  <si>
    <t>00:26:04.95</t>
  </si>
  <si>
    <t>Nakary Toledo Castillo</t>
  </si>
  <si>
    <t>00:26:20.92</t>
  </si>
  <si>
    <t>Olaya Esparza Sousa</t>
  </si>
  <si>
    <t>00:27:27.03</t>
  </si>
  <si>
    <t>Maialen Ford Insausti</t>
  </si>
  <si>
    <t>00:28:50.41</t>
  </si>
  <si>
    <t>Candela Gutiérrez Ruiz</t>
  </si>
  <si>
    <t>00:30:40.11</t>
  </si>
  <si>
    <t>Julio Alonso Ramos</t>
  </si>
  <si>
    <t>Club Piragüismo Santander</t>
  </si>
  <si>
    <t>00:20:52.15</t>
  </si>
  <si>
    <t>Abraham Vega Delgado</t>
  </si>
  <si>
    <t>Piragüismo Colindres</t>
  </si>
  <si>
    <t>00:20:53.73</t>
  </si>
  <si>
    <t>Guillermo Guridi López</t>
  </si>
  <si>
    <t>00:21:46.30</t>
  </si>
  <si>
    <t>Rodrigo Jaca González</t>
  </si>
  <si>
    <t>00:22:39.95</t>
  </si>
  <si>
    <t>Cesar Ángel Cagigas Pueyo</t>
  </si>
  <si>
    <t>00:22:55.66</t>
  </si>
  <si>
    <t>Lucas Iglesias Sánchez</t>
  </si>
  <si>
    <t>Ester Jaca González</t>
  </si>
  <si>
    <t>00:26:02.00</t>
  </si>
  <si>
    <t>Inmaculada Calderón Agudo</t>
  </si>
  <si>
    <t>00:29:35.35</t>
  </si>
  <si>
    <t>Gerardo Ceballos Fernández</t>
  </si>
  <si>
    <t>00:21:51.62</t>
  </si>
  <si>
    <t>Volodymyr Maksimenko</t>
  </si>
  <si>
    <t>00:23:18.02</t>
  </si>
  <si>
    <t>Alcázar Tárano Bobes</t>
  </si>
  <si>
    <t>00:24:08.47</t>
  </si>
  <si>
    <t>Andrea Montes Oñate</t>
  </si>
  <si>
    <t>00:27:11.58</t>
  </si>
  <si>
    <t>00:29:48.49</t>
  </si>
  <si>
    <t>Marco Ramos Peñalosa</t>
  </si>
  <si>
    <t>00:21:45.65</t>
  </si>
  <si>
    <t>Diego Moncalian Valverde</t>
  </si>
  <si>
    <t>00:21:48.68</t>
  </si>
  <si>
    <t>Ismael Caballero Uali</t>
  </si>
  <si>
    <t>00:22:40.92</t>
  </si>
  <si>
    <t>Carlos Rivero San Julian</t>
  </si>
  <si>
    <t>00:22:42.66</t>
  </si>
  <si>
    <t>Mario Ruiloba Lavín</t>
  </si>
  <si>
    <t>00:23:28.06</t>
  </si>
  <si>
    <t>Jesús Álvarez Sánchez</t>
  </si>
  <si>
    <t>00:24:32.07</t>
  </si>
  <si>
    <t>Celia Franco Esparza</t>
  </si>
  <si>
    <t>00:25:44.00</t>
  </si>
  <si>
    <t>Inés Cagigas Pueyo</t>
  </si>
  <si>
    <t>00:27:58.39</t>
  </si>
  <si>
    <t>Iván Ateca González</t>
  </si>
  <si>
    <t>Iñigo Calderón Arrate</t>
  </si>
  <si>
    <t>00:23:28.68</t>
  </si>
  <si>
    <t>Gaizka Esparza Marigomez</t>
  </si>
  <si>
    <t>Juan José Briz Sánchez</t>
  </si>
  <si>
    <t>Iván Fernández de la Fuente</t>
  </si>
  <si>
    <t>Verónica Romano del Amo</t>
  </si>
  <si>
    <t>00:28:52.94</t>
  </si>
  <si>
    <t>Rosana Lanza García</t>
  </si>
  <si>
    <t>00:30:02.41</t>
  </si>
  <si>
    <t>Fernando Franco Cuétara</t>
  </si>
  <si>
    <t>00:23:29.49</t>
  </si>
  <si>
    <t>Hugo de Dios Helices</t>
  </si>
  <si>
    <t>José Andrés Echevarría</t>
  </si>
  <si>
    <t>00:24:23.63</t>
  </si>
  <si>
    <t>Marcos González Fernández</t>
  </si>
  <si>
    <t>00:26:56.36</t>
  </si>
  <si>
    <t>Ana González Balmaseda</t>
  </si>
  <si>
    <t>00:27:56.84</t>
  </si>
  <si>
    <t>Estíbaliz Escalante Gabancho</t>
  </si>
  <si>
    <t>00:30:44.39</t>
  </si>
  <si>
    <t>Alberto Aparicio Fonfria</t>
  </si>
  <si>
    <t>Ernesto Goribar Ochoa</t>
  </si>
  <si>
    <t>00:23:13.18</t>
  </si>
  <si>
    <t>Jesús Torre Santisteban</t>
  </si>
  <si>
    <t>00:23:36.06</t>
  </si>
  <si>
    <t>Fco. José Ruiloba del Campo</t>
  </si>
  <si>
    <t>00:23:46.96</t>
  </si>
  <si>
    <t>Francisco Calatayud Prieto</t>
  </si>
  <si>
    <t>00:24:24.34</t>
  </si>
  <si>
    <t>Miguel Palacio Camino</t>
  </si>
  <si>
    <t>00:25:32.53</t>
  </si>
  <si>
    <t>José Luis Ruiz Peral</t>
  </si>
  <si>
    <t>00:26:24.04</t>
  </si>
  <si>
    <t>Alejandro Martín Covarrubias</t>
  </si>
  <si>
    <t>00:26:39.87</t>
  </si>
  <si>
    <t>Ángel Martínez Rugama</t>
  </si>
  <si>
    <t>00:26:43.25</t>
  </si>
  <si>
    <t>José Julio Ortiz Revuelta</t>
  </si>
  <si>
    <t>00:31:15.94</t>
  </si>
  <si>
    <t>Ramón Mendoza Bolado</t>
  </si>
  <si>
    <t>Jonathan Rincón López</t>
  </si>
  <si>
    <t>00:23:35.23</t>
  </si>
  <si>
    <t>Pablo Fdez. de Velasco Jadraque</t>
  </si>
  <si>
    <t>00:23:49.60</t>
  </si>
  <si>
    <t>Antonio Gómez Martín</t>
  </si>
  <si>
    <t>00:24:00.91</t>
  </si>
  <si>
    <t>Eduardo Ansola García</t>
  </si>
  <si>
    <t>00:25:13.30</t>
  </si>
  <si>
    <t>Sergio Cabielles Merino </t>
  </si>
  <si>
    <t>00:26:07.81</t>
  </si>
  <si>
    <t>Fernando Alonso Ruiz</t>
  </si>
  <si>
    <t>00:28:05.42</t>
  </si>
  <si>
    <t>José María Rabadan</t>
  </si>
  <si>
    <t>00:28:33.29</t>
  </si>
  <si>
    <t>Ricardo Cagigal Bolado</t>
  </si>
  <si>
    <t>00:29:30.55</t>
  </si>
  <si>
    <t>Andrés Madrazo San Román</t>
  </si>
  <si>
    <t>00:32:07.33</t>
  </si>
  <si>
    <t>Paula San Segundo Lobato</t>
  </si>
  <si>
    <t>00:28:01.17</t>
  </si>
  <si>
    <t>María José Soto Soler</t>
  </si>
  <si>
    <t>00:30:48.94</t>
  </si>
  <si>
    <t>Laura Brayda Ruera</t>
  </si>
  <si>
    <t>00:31:29.94</t>
  </si>
  <si>
    <t>Natalia Pueyo Garaña</t>
  </si>
  <si>
    <t>00:34:39.08</t>
  </si>
  <si>
    <t>Puntúa con Senior Hombre</t>
  </si>
  <si>
    <t>Puntúa con Senior Mujer</t>
  </si>
  <si>
    <t>+ 30"</t>
  </si>
  <si>
    <t>DESCALIFIC.</t>
  </si>
  <si>
    <t>F.C.</t>
  </si>
  <si>
    <t>Cadete Hombre</t>
  </si>
  <si>
    <t>Cadete Mujer</t>
  </si>
  <si>
    <t>Senior Mujer</t>
  </si>
  <si>
    <t>Juvenil Hombre</t>
  </si>
  <si>
    <t>Juvenil Mujer</t>
  </si>
  <si>
    <t>Máster B Hombre</t>
  </si>
  <si>
    <t>Máster B Mujer</t>
  </si>
  <si>
    <t>Máster C Hombre</t>
  </si>
  <si>
    <t>PK3 Senior Hombre</t>
  </si>
  <si>
    <t>00:29:40.03</t>
  </si>
  <si>
    <t>Máster A Hombre</t>
  </si>
  <si>
    <t>Máster A Mujer</t>
  </si>
  <si>
    <t>SS1 Hombre</t>
  </si>
  <si>
    <t>SS1 Mujer</t>
  </si>
  <si>
    <t>Sub-23 Hombre</t>
  </si>
  <si>
    <t>Sub-23 Mujer</t>
  </si>
  <si>
    <t>PV3 Senior Hombre</t>
  </si>
  <si>
    <t>Total general</t>
  </si>
  <si>
    <t>Suma de Ptos</t>
  </si>
  <si>
    <t>PK1 Senior Hombre</t>
  </si>
  <si>
    <t>00:21:26.48</t>
  </si>
  <si>
    <t>Des</t>
  </si>
  <si>
    <t>RETIRADO</t>
  </si>
  <si>
    <t>DESCALIF.</t>
  </si>
  <si>
    <t>Ret</t>
  </si>
  <si>
    <t>B/S</t>
  </si>
  <si>
    <t>- 60"</t>
  </si>
  <si>
    <t>Senior Hombre</t>
  </si>
  <si>
    <t>Ángela Gomara Rivas</t>
  </si>
  <si>
    <t>Máster Hombre</t>
  </si>
  <si>
    <t>Máster Mujer</t>
  </si>
  <si>
    <t>-10 puntos sanción</t>
  </si>
  <si>
    <t>1º</t>
  </si>
  <si>
    <t>2º</t>
  </si>
  <si>
    <t>3º</t>
  </si>
  <si>
    <t>4º</t>
  </si>
  <si>
    <t>5º</t>
  </si>
  <si>
    <t>6º</t>
  </si>
  <si>
    <t>7º</t>
  </si>
  <si>
    <t>CLASIFICACIÓN POR CLUBES</t>
  </si>
  <si>
    <t>Sanciones:</t>
  </si>
  <si>
    <t>*</t>
  </si>
  <si>
    <t>**</t>
  </si>
  <si>
    <t>penalizada con descalificación directa del palista y sanción de 10 puntos para el club."</t>
  </si>
  <si>
    <t>-20 puntos sanción</t>
  </si>
  <si>
    <t xml:space="preserve">Dorsales 218, 346 y 348 descalificados por inclumplir reglamento de la regata (punto 8-c) </t>
  </si>
  <si>
    <t>Dorsales 503, 506, 513 y 867 sancionados con +30" por no atender a las instrucciones del juez de salidas,</t>
  </si>
  <si>
    <t>por lo que recibieron un primer aviso (Reglamento de Ríos y Maratón, artículo 21, sección 3.c):</t>
  </si>
  <si>
    <t>"Toda embarcación que no proceda atendiendo las instrucciones del juez tendrá 30 segundos de</t>
  </si>
  <si>
    <t>penalización inmediatos. Si la ventaja resultante fuera más injusta podría acarrear la descalificación."</t>
  </si>
  <si>
    <t>"Penalización por invasión del campo de regatas: La invasión del campo de regatas será</t>
  </si>
  <si>
    <t>Carlos Calderón Díez</t>
  </si>
  <si>
    <t>José A. Celis García</t>
  </si>
  <si>
    <t>Enzo García Calderón</t>
  </si>
  <si>
    <t xml:space="preserve">Juez Árbitro: </t>
  </si>
  <si>
    <t xml:space="preserve">Juez de Salidas: </t>
  </si>
  <si>
    <t xml:space="preserve">Juez de Llegadas: </t>
  </si>
  <si>
    <t xml:space="preserve">Juez de Cronometraje: </t>
  </si>
  <si>
    <t>Ainhoa Irache Martínez Ortiz</t>
  </si>
  <si>
    <t>Bo/Sa</t>
  </si>
  <si>
    <t>FC</t>
  </si>
  <si>
    <t>Clubes</t>
  </si>
  <si>
    <t>1ª Regata Liga Cántabra Promoción 2026</t>
  </si>
  <si>
    <t>21/02/2026 -- El Astillero</t>
  </si>
  <si>
    <t/>
  </si>
  <si>
    <t>00:25:30.05</t>
  </si>
  <si>
    <t>Etiquetas de fila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</si>
</sst>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4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i/>
      <sz val="11"/>
      <color theme="0" tint="-0.499984740745262"/>
      <name val="Calibri"/>
      <family val="2"/>
      <scheme val="minor"/>
    </font>
    <font>
      <b/>
      <i/>
      <sz val="9"/>
      <color theme="0" tint="-0.499984740745262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4"/>
      <color theme="1" tint="0.249977111117893"/>
      <name val="Arial Black"/>
      <family val="2"/>
    </font>
    <font>
      <sz val="14"/>
      <color theme="1" tint="0.249977111117893"/>
      <name val="Arial Black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color theme="1"/>
      <name val="Arial Black"/>
      <family val="2"/>
    </font>
    <font>
      <b/>
      <sz val="12"/>
      <color theme="1"/>
      <name val="Calibri"/>
      <family val="2"/>
    </font>
    <font>
      <i/>
      <sz val="10"/>
      <color theme="1" tint="0.34998626667073579"/>
      <name val="Arial Narrow"/>
      <family val="2"/>
    </font>
    <font>
      <i/>
      <sz val="9"/>
      <color theme="0" tint="-0.499984740745262"/>
      <name val="Arial Narrow"/>
      <family val="2"/>
    </font>
    <font>
      <i/>
      <sz val="11"/>
      <color theme="1"/>
      <name val="Arial Narrow"/>
      <family val="2"/>
    </font>
    <font>
      <sz val="9"/>
      <color theme="1" tint="0.34998626667073579"/>
      <name val="Arial Narrow"/>
      <family val="2"/>
    </font>
    <font>
      <b/>
      <sz val="14"/>
      <color theme="1"/>
      <name val="Calibri"/>
      <family val="2"/>
      <scheme val="minor"/>
    </font>
    <font>
      <i/>
      <sz val="11"/>
      <color theme="0" tint="-0.499984740745262"/>
      <name val="Arial Narrow"/>
      <family val="2"/>
    </font>
    <font>
      <i/>
      <sz val="11"/>
      <color theme="1" tint="0.34998626667073579"/>
      <name val="Arial Narrow"/>
      <family val="2"/>
    </font>
    <font>
      <sz val="11"/>
      <color theme="1" tint="0.34998626667073579"/>
      <name val="Arial Narrow"/>
      <family val="2"/>
    </font>
    <font>
      <b/>
      <sz val="10"/>
      <color theme="1" tint="0.34998626667073579"/>
      <name val="Arial Narrow"/>
      <family val="2"/>
    </font>
    <font>
      <b/>
      <i/>
      <sz val="10"/>
      <color theme="0" tint="-0.499984740745262"/>
      <name val="Arial Narrow"/>
      <family val="2"/>
    </font>
    <font>
      <sz val="8"/>
      <name val="Calibri"/>
      <family val="2"/>
      <scheme val="minor"/>
    </font>
    <font>
      <sz val="11"/>
      <color theme="1" tint="0.499984740745262"/>
      <name val="Arial Narrow"/>
      <family val="2"/>
    </font>
    <font>
      <i/>
      <sz val="11"/>
      <color theme="1" tint="0.499984740745262"/>
      <name val="Arial Narrow"/>
      <family val="2"/>
    </font>
    <font>
      <b/>
      <u/>
      <sz val="11"/>
      <color theme="1"/>
      <name val="Arial Narrow"/>
      <family val="2"/>
    </font>
    <font>
      <b/>
      <sz val="14"/>
      <color theme="4" tint="-0.249977111117893"/>
      <name val="Arial Black"/>
      <family val="2"/>
    </font>
    <font>
      <b/>
      <sz val="14"/>
      <color theme="0"/>
      <name val="Calibri"/>
      <family val="2"/>
      <scheme val="minor"/>
    </font>
    <font>
      <sz val="11"/>
      <color theme="0"/>
      <name val="Arial Narrow"/>
      <family val="2"/>
    </font>
    <font>
      <sz val="14"/>
      <color theme="0"/>
      <name val="Arial Narrow"/>
      <family val="2"/>
    </font>
    <font>
      <b/>
      <sz val="14"/>
      <color rgb="FFC00000"/>
      <name val="Arial Black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8" fillId="4" borderId="0" xfId="0" applyFont="1" applyFill="1" applyAlignment="1">
      <alignment vertical="center"/>
    </xf>
    <xf numFmtId="0" fontId="17" fillId="4" borderId="0" xfId="0" applyFont="1" applyFill="1" applyAlignment="1">
      <alignment horizontal="left" vertical="center"/>
    </xf>
    <xf numFmtId="0" fontId="17" fillId="3" borderId="0" xfId="0" applyFont="1" applyFill="1" applyAlignment="1">
      <alignment horizontal="left" vertical="center"/>
    </xf>
    <xf numFmtId="0" fontId="7" fillId="5" borderId="0" xfId="0" applyFont="1" applyFill="1" applyAlignment="1">
      <alignment vertical="center"/>
    </xf>
    <xf numFmtId="0" fontId="7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vertical="center"/>
    </xf>
    <xf numFmtId="0" fontId="3" fillId="5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right" vertical="center"/>
    </xf>
    <xf numFmtId="0" fontId="7" fillId="6" borderId="0" xfId="0" applyFont="1" applyFill="1" applyAlignment="1">
      <alignment vertical="center"/>
    </xf>
    <xf numFmtId="0" fontId="7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3" fillId="6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/>
    </xf>
    <xf numFmtId="0" fontId="5" fillId="7" borderId="0" xfId="0" applyFont="1" applyFill="1" applyAlignment="1">
      <alignment horizontal="center" vertical="center"/>
    </xf>
    <xf numFmtId="0" fontId="11" fillId="7" borderId="0" xfId="0" applyFont="1" applyFill="1" applyAlignment="1">
      <alignment vertical="center"/>
    </xf>
    <xf numFmtId="0" fontId="16" fillId="7" borderId="0" xfId="0" applyFont="1" applyFill="1" applyAlignment="1">
      <alignment horizontal="center" vertical="center"/>
    </xf>
    <xf numFmtId="0" fontId="0" fillId="7" borderId="0" xfId="0" applyFill="1" applyAlignment="1">
      <alignment vertical="center"/>
    </xf>
    <xf numFmtId="0" fontId="0" fillId="7" borderId="0" xfId="0" applyFill="1" applyAlignment="1">
      <alignment horizontal="center" vertical="center"/>
    </xf>
    <xf numFmtId="0" fontId="8" fillId="7" borderId="0" xfId="0" applyFont="1" applyFill="1" applyAlignment="1">
      <alignment vertical="center"/>
    </xf>
    <xf numFmtId="0" fontId="17" fillId="8" borderId="0" xfId="0" applyFont="1" applyFill="1" applyAlignment="1">
      <alignment horizontal="left"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vertical="center"/>
    </xf>
    <xf numFmtId="0" fontId="8" fillId="8" borderId="0" xfId="0" applyFont="1" applyFill="1" applyAlignmen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14" fontId="11" fillId="9" borderId="0" xfId="0" applyNumberFormat="1" applyFont="1" applyFill="1" applyAlignment="1">
      <alignment vertical="center"/>
    </xf>
    <xf numFmtId="0" fontId="22" fillId="9" borderId="0" xfId="0" applyFont="1" applyFill="1"/>
    <xf numFmtId="0" fontId="0" fillId="9" borderId="0" xfId="0" applyFill="1"/>
    <xf numFmtId="0" fontId="23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27" fillId="2" borderId="0" xfId="0" applyFont="1" applyFill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2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24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24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5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25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25" fillId="0" borderId="3" xfId="0" applyFont="1" applyBorder="1" applyAlignment="1">
      <alignment horizontal="center" vertical="center"/>
    </xf>
    <xf numFmtId="0" fontId="23" fillId="0" borderId="3" xfId="0" applyFont="1" applyBorder="1" applyAlignment="1">
      <alignment vertical="center"/>
    </xf>
    <xf numFmtId="0" fontId="1" fillId="0" borderId="3" xfId="0" quotePrefix="1" applyFont="1" applyBorder="1" applyAlignment="1">
      <alignment vertical="center"/>
    </xf>
    <xf numFmtId="0" fontId="30" fillId="0" borderId="0" xfId="0" quotePrefix="1" applyFont="1" applyAlignment="1">
      <alignment vertical="center"/>
    </xf>
    <xf numFmtId="0" fontId="3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quotePrefix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29" fillId="0" borderId="2" xfId="0" applyFont="1" applyBorder="1" applyAlignment="1">
      <alignment horizontal="right" vertical="center"/>
    </xf>
    <xf numFmtId="0" fontId="30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vertical="center"/>
    </xf>
    <xf numFmtId="0" fontId="29" fillId="0" borderId="2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vertical="center"/>
    </xf>
    <xf numFmtId="0" fontId="3" fillId="10" borderId="1" xfId="0" applyFont="1" applyFill="1" applyBorder="1" applyAlignment="1">
      <alignment vertical="center"/>
    </xf>
    <xf numFmtId="0" fontId="26" fillId="10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33" fillId="11" borderId="0" xfId="0" applyFont="1" applyFill="1" applyAlignment="1">
      <alignment vertical="center"/>
    </xf>
    <xf numFmtId="0" fontId="34" fillId="11" borderId="0" xfId="0" applyFont="1" applyFill="1" applyAlignment="1">
      <alignment vertical="center"/>
    </xf>
    <xf numFmtId="0" fontId="33" fillId="12" borderId="0" xfId="0" applyFont="1" applyFill="1" applyAlignment="1">
      <alignment vertical="center"/>
    </xf>
    <xf numFmtId="0" fontId="35" fillId="12" borderId="0" xfId="0" applyFont="1" applyFill="1" applyAlignment="1">
      <alignment vertical="center"/>
    </xf>
    <xf numFmtId="0" fontId="36" fillId="0" borderId="0" xfId="0" applyFont="1" applyAlignment="1">
      <alignment horizontal="center"/>
    </xf>
    <xf numFmtId="0" fontId="26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right" vertical="center"/>
    </xf>
  </cellXfs>
  <cellStyles count="1">
    <cellStyle name="Normal" xfId="0" builtinId="0"/>
  </cellStyles>
  <dxfs count="5">
    <dxf>
      <border>
        <top/>
        <bottom style="thin">
          <color theme="1" tint="0.34998626667073579"/>
        </bottom>
        <vertical/>
        <horizontal/>
      </border>
    </dxf>
    <dxf>
      <border>
        <top/>
        <bottom style="thin">
          <color theme="1" tint="0.34998626667073579"/>
        </bottom>
        <vertical/>
        <horizontal/>
      </border>
    </dxf>
    <dxf>
      <border>
        <top/>
        <bottom style="thin">
          <color theme="1" tint="0.34998626667073579"/>
        </bottom>
        <vertical/>
        <horizontal/>
      </border>
    </dxf>
    <dxf>
      <border>
        <top/>
        <bottom style="thin">
          <color theme="1" tint="0.34998626667073579"/>
        </bottom>
        <vertical/>
        <horizontal/>
      </border>
    </dxf>
    <dxf>
      <border>
        <top/>
        <bottom style="thin">
          <color theme="1" tint="0.34998626667073579"/>
        </bottom>
        <vertical/>
        <horizontal/>
      </border>
    </dxf>
  </dxfs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8" Type="http://schemas.microsoft.com/office/2007/relationships/hdphoto" Target="../media/hdphoto4.wdp"/><Relationship Id="rId3" Type="http://schemas.openxmlformats.org/officeDocument/2006/relationships/image" Target="../media/image7.png"/><Relationship Id="rId7" Type="http://schemas.openxmlformats.org/officeDocument/2006/relationships/image" Target="../media/image9.png"/><Relationship Id="rId2" Type="http://schemas.microsoft.com/office/2007/relationships/hdphoto" Target="../media/hdphoto1.wdp"/><Relationship Id="rId1" Type="http://schemas.openxmlformats.org/officeDocument/2006/relationships/image" Target="../media/image6.png"/><Relationship Id="rId6" Type="http://schemas.microsoft.com/office/2007/relationships/hdphoto" Target="../media/hdphoto3.wdp"/><Relationship Id="rId5" Type="http://schemas.openxmlformats.org/officeDocument/2006/relationships/image" Target="../media/image8.png"/><Relationship Id="rId10" Type="http://schemas.openxmlformats.org/officeDocument/2006/relationships/image" Target="../media/image11.emf"/><Relationship Id="rId4" Type="http://schemas.microsoft.com/office/2007/relationships/hdphoto" Target="../media/hdphoto2.wdp"/><Relationship Id="rId9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1304925</xdr:colOff>
      <xdr:row>0</xdr:row>
      <xdr:rowOff>9525</xdr:rowOff>
    </xdr:from>
    <xdr:to>
      <xdr:col>6</xdr:col>
      <xdr:colOff>704850</xdr:colOff>
      <xdr:row>2</xdr:row>
      <xdr:rowOff>181888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977C5A5-88E4-40D7-A005-49F65DBF8F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575" y="9525"/>
          <a:ext cx="1028700" cy="6200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0</xdr:row>
      <xdr:rowOff>9525</xdr:rowOff>
    </xdr:from>
    <xdr:to>
      <xdr:col>10</xdr:col>
      <xdr:colOff>57150</xdr:colOff>
      <xdr:row>2</xdr:row>
      <xdr:rowOff>181888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3070C5F-5F29-4760-9C22-1B92B9D3BD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8775" y="9525"/>
          <a:ext cx="1028700" cy="62003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0</xdr:row>
      <xdr:rowOff>9525</xdr:rowOff>
    </xdr:from>
    <xdr:to>
      <xdr:col>7</xdr:col>
      <xdr:colOff>295275</xdr:colOff>
      <xdr:row>2</xdr:row>
      <xdr:rowOff>181888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4A07EF9-02F2-4E87-9D6A-81E34FA209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8775" y="9525"/>
          <a:ext cx="1028700" cy="62003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1143000</xdr:colOff>
      <xdr:row>0</xdr:row>
      <xdr:rowOff>0</xdr:rowOff>
    </xdr:from>
    <xdr:to>
      <xdr:col>6</xdr:col>
      <xdr:colOff>733425</xdr:colOff>
      <xdr:row>2</xdr:row>
      <xdr:rowOff>200938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14A2155-513C-489B-BE56-9797DDD840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7775" y="0"/>
          <a:ext cx="1028700" cy="62003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1371600</xdr:colOff>
      <xdr:row>0</xdr:row>
      <xdr:rowOff>0</xdr:rowOff>
    </xdr:from>
    <xdr:to>
      <xdr:col>6</xdr:col>
      <xdr:colOff>657225</xdr:colOff>
      <xdr:row>2</xdr:row>
      <xdr:rowOff>200938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66E493C-2D24-43F0-8749-02AC94BC5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0650" y="0"/>
          <a:ext cx="1028700" cy="62003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571500</xdr:colOff>
      <xdr:row>0</xdr:row>
      <xdr:rowOff>38100</xdr:rowOff>
    </xdr:from>
    <xdr:to>
      <xdr:col>15</xdr:col>
      <xdr:colOff>743615</xdr:colOff>
      <xdr:row>15</xdr:row>
      <xdr:rowOff>41479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1339EDE-BE20-1700-A9B2-F193EB2CF5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58025" y="38100"/>
          <a:ext cx="3982115" cy="289897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10</xdr:col>
      <xdr:colOff>542926</xdr:colOff>
      <xdr:row>18</xdr:row>
      <xdr:rowOff>19050</xdr:rowOff>
    </xdr:from>
    <xdr:to>
      <xdr:col>16</xdr:col>
      <xdr:colOff>264970</xdr:colOff>
      <xdr:row>31</xdr:row>
      <xdr:rowOff>47625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E46C3CA-7C22-6280-851F-A59E9A2D2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72326" y="3143250"/>
          <a:ext cx="4294044" cy="248602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13</xdr:col>
      <xdr:colOff>687999</xdr:colOff>
      <xdr:row>15</xdr:row>
      <xdr:rowOff>26065</xdr:rowOff>
    </xdr:from>
    <xdr:to>
      <xdr:col>14</xdr:col>
      <xdr:colOff>259374</xdr:colOff>
      <xdr:row>19</xdr:row>
      <xdr:rowOff>131371</xdr:rowOff>
    </xdr:to>
    <xdr:sp macro="" textlink="">
      <xdr:nvSpPr>
        <xdr:cNvPr id="7" name="Flecha: a la derecha 6">
          <a:extLst>
            <a:ext uri="{FF2B5EF4-FFF2-40B4-BE49-F238E27FC236}">
              <a16:creationId xmlns:a16="http://schemas.microsoft.com/office/drawing/2014/main" id="{9F59E7D3-D391-AFD4-674D-9FF8330998C7}"/>
            </a:ext>
          </a:extLst>
        </xdr:cNvPr>
        <xdr:cNvSpPr/>
      </xdr:nvSpPr>
      <xdr:spPr>
        <a:xfrm rot="5221277">
          <a:off x="9307859" y="2836205"/>
          <a:ext cx="924456" cy="333375"/>
        </a:xfrm>
        <a:prstGeom prst="rightArrow">
          <a:avLst>
            <a:gd name="adj1" fmla="val 28571"/>
            <a:gd name="adj2" fmla="val 107143"/>
          </a:avLst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9</xdr:col>
      <xdr:colOff>400050</xdr:colOff>
      <xdr:row>44</xdr:row>
      <xdr:rowOff>66675</xdr:rowOff>
    </xdr:from>
    <xdr:to>
      <xdr:col>11</xdr:col>
      <xdr:colOff>324141</xdr:colOff>
      <xdr:row>53</xdr:row>
      <xdr:rowOff>17480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29C43055-890D-B62B-FF90-7B94DF750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67450" y="7953375"/>
          <a:ext cx="1448091" cy="166530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11</xdr:col>
      <xdr:colOff>542267</xdr:colOff>
      <xdr:row>33</xdr:row>
      <xdr:rowOff>104775</xdr:rowOff>
    </xdr:from>
    <xdr:to>
      <xdr:col>15</xdr:col>
      <xdr:colOff>295710</xdr:colOff>
      <xdr:row>59</xdr:row>
      <xdr:rowOff>96021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D4AD0467-6171-0AFA-E064-BB351C075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933667" y="5886450"/>
          <a:ext cx="2801443" cy="495377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348502</xdr:colOff>
      <xdr:row>2</xdr:row>
      <xdr:rowOff>184322</xdr:rowOff>
    </xdr:from>
    <xdr:to>
      <xdr:col>15</xdr:col>
      <xdr:colOff>55914</xdr:colOff>
      <xdr:row>29</xdr:row>
      <xdr:rowOff>184322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729161F-D01F-4DDD-866C-1F7D8EB21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82502" y="565322"/>
          <a:ext cx="5400000" cy="5143500"/>
        </a:xfrm>
        <a:prstGeom prst="rect">
          <a:avLst/>
        </a:prstGeom>
      </xdr:spPr>
    </xdr:pic>
    <xdr:clientData/>
  </xdr:twoCellAnchor>
  <xdr:twoCellAnchor editAs="oneCell">
    <xdr:from>
      <xdr:col>7</xdr:col>
      <xdr:colOff>348502</xdr:colOff>
      <xdr:row>29</xdr:row>
      <xdr:rowOff>190498</xdr:rowOff>
    </xdr:from>
    <xdr:to>
      <xdr:col>15</xdr:col>
      <xdr:colOff>55914</xdr:colOff>
      <xdr:row>46</xdr:row>
      <xdr:rowOff>33748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20F206A-2A30-3CFA-8074-414E0764F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82502" y="5714998"/>
          <a:ext cx="5400000" cy="3081750"/>
        </a:xfrm>
        <a:prstGeom prst="rect">
          <a:avLst/>
        </a:prstGeom>
      </xdr:spPr>
    </xdr:pic>
    <xdr:clientData/>
  </xdr:twoCellAnchor>
  <xdr:twoCellAnchor editAs="oneCell">
    <xdr:from>
      <xdr:col>7</xdr:col>
      <xdr:colOff>348502</xdr:colOff>
      <xdr:row>46</xdr:row>
      <xdr:rowOff>30826</xdr:rowOff>
    </xdr:from>
    <xdr:to>
      <xdr:col>15</xdr:col>
      <xdr:colOff>55914</xdr:colOff>
      <xdr:row>61</xdr:row>
      <xdr:rowOff>105526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4E3552E-DA18-29FE-9B1C-AF8CC8F041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82502" y="8793826"/>
          <a:ext cx="5400000" cy="2932200"/>
        </a:xfrm>
        <a:prstGeom prst="rect">
          <a:avLst/>
        </a:prstGeom>
      </xdr:spPr>
    </xdr:pic>
    <xdr:clientData/>
  </xdr:twoCellAnchor>
  <xdr:twoCellAnchor editAs="oneCell">
    <xdr:from>
      <xdr:col>7</xdr:col>
      <xdr:colOff>348502</xdr:colOff>
      <xdr:row>63</xdr:row>
      <xdr:rowOff>36117</xdr:rowOff>
    </xdr:from>
    <xdr:to>
      <xdr:col>15</xdr:col>
      <xdr:colOff>55914</xdr:colOff>
      <xdr:row>86</xdr:row>
      <xdr:rowOff>2067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4AF26FE-8592-AF81-3CA9-04E7D17FB4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60943" y="12127264"/>
          <a:ext cx="5400000" cy="4347450"/>
        </a:xfrm>
        <a:prstGeom prst="rect">
          <a:avLst/>
        </a:prstGeom>
      </xdr:spPr>
    </xdr:pic>
    <xdr:clientData/>
  </xdr:twoCellAnchor>
  <xdr:twoCellAnchor editAs="oneCell">
    <xdr:from>
      <xdr:col>0</xdr:col>
      <xdr:colOff>70036</xdr:colOff>
      <xdr:row>2</xdr:row>
      <xdr:rowOff>121263</xdr:rowOff>
    </xdr:from>
    <xdr:to>
      <xdr:col>7</xdr:col>
      <xdr:colOff>57595</xdr:colOff>
      <xdr:row>26</xdr:row>
      <xdr:rowOff>140593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F9705C5-3137-9F48-D566-F3B1EF89D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lum bright="-20000" contrast="4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36" y="502263"/>
          <a:ext cx="5400000" cy="4591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70036</xdr:colOff>
      <xdr:row>26</xdr:row>
      <xdr:rowOff>100854</xdr:rowOff>
    </xdr:from>
    <xdr:to>
      <xdr:col>7</xdr:col>
      <xdr:colOff>57595</xdr:colOff>
      <xdr:row>41</xdr:row>
      <xdr:rowOff>13249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37F2E50-8851-6BDC-357B-47A9747E2F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lum bright="-20000" contrast="4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36" y="5053854"/>
          <a:ext cx="5400000" cy="2769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elesonido" refreshedDate="46075.431957407411" createdVersion="8" refreshedVersion="8" minRefreshableVersion="3" recordCount="70" xr:uid="{C691316E-1AA0-4D8D-8D28-92AB42363C1D}">
  <cacheSource type="worksheet">
    <worksheetSource ref="A5:J75" sheet="ClasifClubs"/>
  </cacheSource>
  <cacheFields count="10">
    <cacheField name="Puesto" numFmtId="0">
      <sharedItems containsMixedTypes="1" containsNumber="1" containsInteger="1" minValue="1" maxValue="14"/>
    </cacheField>
    <cacheField name="Dorsal" numFmtId="0">
      <sharedItems containsSemiMixedTypes="0" containsString="0" containsNumber="1" containsInteger="1" minValue="14" maxValue="1514"/>
    </cacheField>
    <cacheField name="Participante/s" numFmtId="0">
      <sharedItems/>
    </cacheField>
    <cacheField name="Equipo" numFmtId="0">
      <sharedItems count="7">
        <s v="Cantabria Multisport"/>
        <s v="Piragüismo Limpias Hermet10"/>
        <s v="Club Piragüismo Santander"/>
        <s v="Piragüismo Colindres"/>
        <s v="CDB Unquera Kayak"/>
        <s v="Deva - Corbatas Pindal"/>
        <s v="Kayak Club Castro Urdiales"/>
      </sharedItems>
    </cacheField>
    <cacheField name="Categoría" numFmtId="0">
      <sharedItems/>
    </cacheField>
    <cacheField name="Salida" numFmtId="0">
      <sharedItems containsSemiMixedTypes="0" containsString="0" containsNumber="1" containsInteger="1" minValue="1" maxValue="3"/>
    </cacheField>
    <cacheField name="Tiempo" numFmtId="0">
      <sharedItems/>
    </cacheField>
    <cacheField name="Notas" numFmtId="0">
      <sharedItems containsNonDate="0" containsString="0" containsBlank="1"/>
    </cacheField>
    <cacheField name="Ptos" numFmtId="0">
      <sharedItems containsMixedTypes="1" containsNumber="1" containsInteger="1" minValue="5" maxValue="33"/>
    </cacheField>
    <cacheField name="B/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uario" refreshedDate="46077.900441898149" createdVersion="7" refreshedVersion="7" minRefreshableVersion="3" recordCount="78" xr:uid="{D0BF2B56-34B0-4136-AF34-D864A2862169}">
  <cacheSource type="worksheet">
    <worksheetSource ref="A5:I83" sheet="ResultadosCptoFondo con ptos"/>
  </cacheSource>
  <cacheFields count="9">
    <cacheField name="Puesto" numFmtId="0">
      <sharedItems containsBlank="1" containsMixedTypes="1" containsNumber="1" containsInteger="1" minValue="1" maxValue="8"/>
    </cacheField>
    <cacheField name="Dorsal" numFmtId="0">
      <sharedItems containsSemiMixedTypes="0" containsString="0" containsNumber="1" containsInteger="1" minValue="14" maxValue="1514"/>
    </cacheField>
    <cacheField name="Participante/s" numFmtId="0">
      <sharedItems/>
    </cacheField>
    <cacheField name="Equipo" numFmtId="0">
      <sharedItems count="8">
        <s v="CD Monkayak Iberus"/>
        <s v="Cantabria Multisport"/>
        <s v="Piragüismo Limpias Hermet10"/>
        <s v="Club Piragüismo Santander"/>
        <s v="Piragüismo Colindres"/>
        <s v="CDB Unquera Kayak"/>
        <s v="Deva - Corbatas Pindal"/>
        <s v="Kayak Club Castro Urdiales"/>
      </sharedItems>
    </cacheField>
    <cacheField name="Categoría" numFmtId="0">
      <sharedItems/>
    </cacheField>
    <cacheField name="Salida" numFmtId="0">
      <sharedItems containsSemiMixedTypes="0" containsString="0" containsNumber="1" containsInteger="1" minValue="1" maxValue="3"/>
    </cacheField>
    <cacheField name="Tiempo" numFmtId="0">
      <sharedItems/>
    </cacheField>
    <cacheField name="Notas" numFmtId="0">
      <sharedItems containsNonDate="0" containsString="0" containsBlank="1"/>
    </cacheField>
    <cacheField name="Ptos" numFmtId="0">
      <sharedItems containsBlank="1" containsMixedTypes="1" containsNumber="1" containsInteger="1" minValue="5" maxValue="3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0">
  <r>
    <n v="1"/>
    <n v="508"/>
    <s v="Djamili Morán Román"/>
    <x v="0"/>
    <s v="PK3 Senior Hombre"/>
    <n v="2"/>
    <s v="00:17:45.19"/>
    <m/>
    <n v="33"/>
    <m/>
  </r>
  <r>
    <n v="2"/>
    <n v="883"/>
    <s v="Antonio Ruiz Pereda"/>
    <x v="1"/>
    <s v="PK3 Senior Hombre"/>
    <n v="2"/>
    <s v="00:18:44.75"/>
    <m/>
    <n v="27"/>
    <m/>
  </r>
  <r>
    <n v="3"/>
    <n v="507"/>
    <s v="Mario Bedia Llata"/>
    <x v="0"/>
    <s v="PK3 Senior Hombre"/>
    <n v="2"/>
    <s v="00:19:30.93"/>
    <m/>
    <n v="21"/>
    <s v="- 60&quot;"/>
  </r>
  <r>
    <n v="1"/>
    <n v="516"/>
    <s v="Alberto Lantarón Alonso"/>
    <x v="0"/>
    <s v="PV3 Senior Hombre"/>
    <n v="2"/>
    <s v="00:21:09.12"/>
    <m/>
    <n v="15"/>
    <m/>
  </r>
  <r>
    <n v="1"/>
    <n v="215"/>
    <s v="Julio Alonso Ramos"/>
    <x v="2"/>
    <s v="Senior Hombre"/>
    <n v="3"/>
    <s v="00:20:52.15"/>
    <m/>
    <n v="33"/>
    <m/>
  </r>
  <r>
    <n v="2"/>
    <n v="345"/>
    <s v="Abraham Vega Delgado"/>
    <x v="3"/>
    <s v="Senior Hombre"/>
    <n v="3"/>
    <s v="00:20:53.73"/>
    <m/>
    <n v="27"/>
    <m/>
  </r>
  <r>
    <n v="3"/>
    <n v="210"/>
    <s v="Guillermo Guridi López"/>
    <x v="2"/>
    <s v="Senior Hombre"/>
    <n v="3"/>
    <s v="00:21:46.30"/>
    <m/>
    <n v="21"/>
    <m/>
  </r>
  <r>
    <n v="4"/>
    <n v="1500"/>
    <s v="Gerardo Ceballos Fernández"/>
    <x v="4"/>
    <s v="Senior Hombre"/>
    <n v="3"/>
    <s v="00:21:51.62"/>
    <m/>
    <n v="15"/>
    <m/>
  </r>
  <r>
    <n v="5"/>
    <n v="332"/>
    <s v="Rodrigo Jaca González"/>
    <x v="3"/>
    <s v="Senior Hombre"/>
    <n v="3"/>
    <s v="00:22:39.95"/>
    <m/>
    <n v="14"/>
    <m/>
  </r>
  <r>
    <n v="6"/>
    <n v="511"/>
    <s v="Cesar Ángel Cagigas Pueyo"/>
    <x v="0"/>
    <s v="Senior Hombre"/>
    <n v="3"/>
    <s v="00:22:55.66"/>
    <m/>
    <n v="13"/>
    <m/>
  </r>
  <r>
    <n v="7"/>
    <n v="506"/>
    <s v="Volodymyr Maksimenko"/>
    <x v="0"/>
    <s v="Senior Hombre"/>
    <n v="3"/>
    <s v="00:23:18.02"/>
    <m/>
    <n v="12"/>
    <s v="+ 30&quot;"/>
  </r>
  <r>
    <n v="8"/>
    <n v="882"/>
    <s v="Alcázar Tárano Bobes"/>
    <x v="1"/>
    <s v="Senior Hombre"/>
    <n v="3"/>
    <s v="00:24:08.47"/>
    <m/>
    <n v="11"/>
    <m/>
  </r>
  <r>
    <n v="1"/>
    <n v="335"/>
    <s v="Ester Jaca González"/>
    <x v="3"/>
    <s v="Senior Mujer"/>
    <n v="3"/>
    <s v="00:26:02.00"/>
    <m/>
    <n v="33"/>
    <m/>
  </r>
  <r>
    <n v="2"/>
    <n v="509"/>
    <s v="Andrea Montes Oñate"/>
    <x v="0"/>
    <s v="Senior Mujer"/>
    <n v="3"/>
    <s v="00:27:11.58"/>
    <m/>
    <n v="27"/>
    <m/>
  </r>
  <r>
    <n v="3"/>
    <n v="220"/>
    <s v="Inmaculada Calderón Agudo"/>
    <x v="2"/>
    <s v="Senior Mujer"/>
    <n v="3"/>
    <s v="00:29:35.35"/>
    <m/>
    <n v="21"/>
    <m/>
  </r>
  <r>
    <n v="4"/>
    <n v="510"/>
    <s v="Ángela Gomara Rivas"/>
    <x v="0"/>
    <s v="Senior Mujer"/>
    <n v="3"/>
    <s v="00:29:48.49"/>
    <m/>
    <n v="15"/>
    <m/>
  </r>
  <r>
    <n v="1"/>
    <n v="331"/>
    <s v="Marco Ramos Peñalosa"/>
    <x v="3"/>
    <s v="Juvenil Hombre"/>
    <n v="3"/>
    <s v="00:21:45.65"/>
    <m/>
    <n v="33"/>
    <m/>
  </r>
  <r>
    <n v="2"/>
    <n v="338"/>
    <s v="Diego Moncalian Valverde"/>
    <x v="3"/>
    <s v="Juvenil Hombre"/>
    <n v="3"/>
    <s v="00:21:48.68"/>
    <m/>
    <n v="27"/>
    <m/>
  </r>
  <r>
    <n v="3"/>
    <n v="504"/>
    <s v="Ismael Caballero Uali"/>
    <x v="0"/>
    <s v="Juvenil Hombre"/>
    <n v="3"/>
    <s v="00:22:40.92"/>
    <m/>
    <n v="21"/>
    <m/>
  </r>
  <r>
    <n v="4"/>
    <n v="350"/>
    <s v="Carlos Rivero San Julian"/>
    <x v="3"/>
    <s v="Juvenil Hombre"/>
    <n v="3"/>
    <s v="00:22:42.66"/>
    <m/>
    <n v="15"/>
    <m/>
  </r>
  <r>
    <n v="5"/>
    <n v="242"/>
    <s v="Mario Ruiloba Lavín"/>
    <x v="2"/>
    <s v="Juvenil Hombre"/>
    <n v="3"/>
    <s v="00:23:28.06"/>
    <m/>
    <n v="14"/>
    <m/>
  </r>
  <r>
    <n v="6"/>
    <n v="18"/>
    <s v="Jesús Álvarez Sánchez"/>
    <x v="5"/>
    <s v="Juvenil Hombre"/>
    <n v="3"/>
    <s v="00:24:32.07"/>
    <m/>
    <n v="13"/>
    <m/>
  </r>
  <r>
    <n v="1"/>
    <n v="19"/>
    <s v="Celia Franco Esparza"/>
    <x v="5"/>
    <s v="Juvenil Mujer"/>
    <n v="3"/>
    <s v="00:25:44.00"/>
    <m/>
    <n v="21"/>
    <m/>
  </r>
  <r>
    <n v="2"/>
    <n v="505"/>
    <s v="Inés Cagigas Pueyo"/>
    <x v="0"/>
    <s v="Juvenil Mujer"/>
    <n v="3"/>
    <s v="00:27:58.39"/>
    <m/>
    <n v="15"/>
    <m/>
  </r>
  <r>
    <n v="1"/>
    <n v="1504"/>
    <s v="Asier Rugarcía Ceballos"/>
    <x v="4"/>
    <s v="Cadete Hombre"/>
    <n v="3"/>
    <s v="00:23:01.47"/>
    <m/>
    <n v="33"/>
    <m/>
  </r>
  <r>
    <n v="2"/>
    <n v="503"/>
    <s v="David Iglesias Oreña"/>
    <x v="0"/>
    <s v="Cadete Hombre"/>
    <n v="3"/>
    <s v="00:23:26.62"/>
    <m/>
    <n v="27"/>
    <s v="+ 30&quot;"/>
  </r>
  <r>
    <n v="3"/>
    <n v="887"/>
    <s v="Alan Cagigal Sáez"/>
    <x v="1"/>
    <s v="Cadete Hombre"/>
    <n v="3"/>
    <s v="00:24:27.22"/>
    <m/>
    <n v="21"/>
    <m/>
  </r>
  <r>
    <n v="4"/>
    <n v="23"/>
    <s v="Diego Sánchez González"/>
    <x v="5"/>
    <s v="Cadete Hombre"/>
    <n v="3"/>
    <s v="00:24:59.04"/>
    <m/>
    <n v="15"/>
    <m/>
  </r>
  <r>
    <n v="5"/>
    <n v="15"/>
    <s v="Omar Cacho Rodríguez"/>
    <x v="5"/>
    <s v="Cadete Hombre"/>
    <n v="3"/>
    <s v="00:25:06.75"/>
    <m/>
    <n v="14"/>
    <m/>
  </r>
  <r>
    <n v="6"/>
    <n v="886"/>
    <s v="Lícer Tárano Bobes"/>
    <x v="1"/>
    <s v="Cadete Hombre"/>
    <n v="3"/>
    <s v="00:26:29.07"/>
    <m/>
    <n v="13"/>
    <m/>
  </r>
  <r>
    <n v="7"/>
    <n v="14"/>
    <s v="Mario Gutiérrez González"/>
    <x v="5"/>
    <s v="Cadete Hombre"/>
    <n v="3"/>
    <s v="00:27:13.26"/>
    <m/>
    <n v="12"/>
    <m/>
  </r>
  <r>
    <n v="8"/>
    <n v="121"/>
    <s v="Iker Ruiz Insausti"/>
    <x v="6"/>
    <s v="Cadete Hombre"/>
    <n v="3"/>
    <s v="00:28:40.63"/>
    <m/>
    <n v="11"/>
    <m/>
  </r>
  <r>
    <n v="1"/>
    <n v="867"/>
    <s v="Valentina Mazzarelli Varela"/>
    <x v="1"/>
    <s v="Cadete Mujer"/>
    <n v="3"/>
    <s v="00:25:00.05"/>
    <m/>
    <n v="33"/>
    <s v="+ 30&quot;"/>
  </r>
  <r>
    <n v="2"/>
    <n v="890"/>
    <s v="Ivanna Algüera Niño"/>
    <x v="1"/>
    <s v="Cadete Mujer"/>
    <n v="3"/>
    <s v="00:25:40.52"/>
    <m/>
    <n v="27"/>
    <m/>
  </r>
  <r>
    <n v="3"/>
    <n v="879"/>
    <s v="Saelia Villanueva Albo"/>
    <x v="1"/>
    <s v="Cadete Mujer"/>
    <n v="3"/>
    <s v="00:26:04.95"/>
    <m/>
    <n v="21"/>
    <m/>
  </r>
  <r>
    <n v="4"/>
    <n v="857"/>
    <s v="Nakary Toledo Castillo"/>
    <x v="1"/>
    <s v="Cadete Mujer"/>
    <n v="3"/>
    <s v="00:26:20.92"/>
    <m/>
    <n v="15"/>
    <m/>
  </r>
  <r>
    <n v="5"/>
    <n v="17"/>
    <s v="Olaya Esparza Sousa"/>
    <x v="5"/>
    <s v="Cadete Mujer"/>
    <n v="3"/>
    <s v="00:27:27.03"/>
    <m/>
    <n v="14"/>
    <m/>
  </r>
  <r>
    <n v="6"/>
    <n v="141"/>
    <s v="Maialen Ford Insausti"/>
    <x v="6"/>
    <s v="Cadete Mujer"/>
    <n v="3"/>
    <s v="00:28:50.41"/>
    <m/>
    <n v="13"/>
    <m/>
  </r>
  <r>
    <n v="7"/>
    <n v="16"/>
    <s v="Candela Gutiérrez Ruiz"/>
    <x v="5"/>
    <s v="Cadete Mujer"/>
    <n v="3"/>
    <s v="00:30:40.11"/>
    <m/>
    <n v="12"/>
    <m/>
  </r>
  <r>
    <n v="1"/>
    <n v="344"/>
    <s v="Ernesto Goribar Ochoa"/>
    <x v="3"/>
    <s v="Máster Hombre"/>
    <n v="1"/>
    <s v="00:23:13.18"/>
    <m/>
    <n v="33"/>
    <m/>
  </r>
  <r>
    <n v="2"/>
    <n v="324"/>
    <s v="Iñigo Calderón Arrate"/>
    <x v="3"/>
    <s v="Máster Hombre"/>
    <n v="1"/>
    <s v="00:23:28.68"/>
    <m/>
    <n v="27"/>
    <m/>
  </r>
  <r>
    <n v="3"/>
    <n v="22"/>
    <s v="Fernando Franco Cuétara"/>
    <x v="5"/>
    <s v="Máster Hombre"/>
    <n v="1"/>
    <s v="00:23:29.49"/>
    <m/>
    <n v="21"/>
    <m/>
  </r>
  <r>
    <n v="4"/>
    <n v="337"/>
    <s v="Jesús Torre Santisteban"/>
    <x v="3"/>
    <s v="Máster Hombre"/>
    <n v="1"/>
    <s v="00:23:36.06"/>
    <m/>
    <n v="15"/>
    <m/>
  </r>
  <r>
    <n v="5"/>
    <n v="245"/>
    <s v="Fco. José Ruiloba del Campo"/>
    <x v="2"/>
    <s v="Máster Hombre"/>
    <n v="1"/>
    <s v="00:23:46.96"/>
    <m/>
    <n v="14"/>
    <m/>
  </r>
  <r>
    <n v="6"/>
    <n v="349"/>
    <s v="José Andrés Echevarría"/>
    <x v="3"/>
    <s v="Máster Hombre"/>
    <n v="1"/>
    <s v="00:24:23.63"/>
    <m/>
    <n v="13"/>
    <m/>
  </r>
  <r>
    <n v="7"/>
    <n v="201"/>
    <s v="Francisco Calatayud Prieto"/>
    <x v="2"/>
    <s v="Máster Hombre"/>
    <n v="1"/>
    <s v="00:24:24.34"/>
    <m/>
    <n v="12"/>
    <m/>
  </r>
  <r>
    <n v="8"/>
    <n v="109"/>
    <s v="Miguel Palacio Camino"/>
    <x v="6"/>
    <s v="Máster Hombre"/>
    <n v="1"/>
    <s v="00:25:32.53"/>
    <m/>
    <n v="11"/>
    <m/>
  </r>
  <r>
    <n v="9"/>
    <n v="21"/>
    <s v="Gaizka Esparza Marigomez"/>
    <x v="5"/>
    <s v="Máster Hombre"/>
    <n v="1"/>
    <s v="00:26:02.00"/>
    <m/>
    <n v="10"/>
    <m/>
  </r>
  <r>
    <n v="10"/>
    <n v="329"/>
    <s v="José Luis Ruiz Peral"/>
    <x v="3"/>
    <s v="Máster Hombre"/>
    <n v="1"/>
    <s v="00:26:24.04"/>
    <m/>
    <n v="9"/>
    <m/>
  </r>
  <r>
    <n v="11"/>
    <n v="172"/>
    <s v="Alejandro Martín Covarrubias"/>
    <x v="6"/>
    <s v="Máster Hombre"/>
    <n v="1"/>
    <s v="00:26:39.87"/>
    <m/>
    <n v="8"/>
    <m/>
  </r>
  <r>
    <n v="12"/>
    <n v="326"/>
    <s v="Ángel Martínez Rugama"/>
    <x v="3"/>
    <s v="Máster Hombre"/>
    <n v="1"/>
    <s v="00:26:43.25"/>
    <m/>
    <n v="7"/>
    <m/>
  </r>
  <r>
    <n v="13"/>
    <n v="330"/>
    <s v="Marcos González Fernández"/>
    <x v="3"/>
    <s v="Máster Hombre"/>
    <n v="1"/>
    <s v="00:26:56.36"/>
    <m/>
    <n v="6"/>
    <m/>
  </r>
  <r>
    <n v="14"/>
    <n v="20"/>
    <s v="Juan José Briz Sánchez"/>
    <x v="5"/>
    <s v="Máster Hombre"/>
    <n v="1"/>
    <s v="00:29:40.03"/>
    <m/>
    <n v="5"/>
    <m/>
  </r>
  <r>
    <s v="FC"/>
    <n v="869"/>
    <s v="José Julio Ortiz Revuelta"/>
    <x v="1"/>
    <s v="Máster Hombre"/>
    <n v="1"/>
    <s v="00:31:15.94"/>
    <m/>
    <s v="FC"/>
    <m/>
  </r>
  <r>
    <n v="1"/>
    <n v="219"/>
    <s v="Verónica Romano del Amo"/>
    <x v="2"/>
    <s v="Máster Mujer"/>
    <n v="3"/>
    <s v="00:28:52.94"/>
    <m/>
    <n v="33"/>
    <m/>
  </r>
  <r>
    <n v="2"/>
    <n v="100"/>
    <s v="Ana González Balmaseda"/>
    <x v="6"/>
    <s v="Máster Mujer"/>
    <n v="3"/>
    <s v="00:27:56.84"/>
    <m/>
    <n v="27"/>
    <m/>
  </r>
  <r>
    <n v="3"/>
    <n v="108"/>
    <s v="Estíbaliz Escalante Gabancho"/>
    <x v="6"/>
    <s v="Máster Mujer"/>
    <n v="3"/>
    <s v="00:30:44.39"/>
    <m/>
    <n v="21"/>
    <m/>
  </r>
  <r>
    <n v="1"/>
    <n v="208"/>
    <s v="Jonathan Rincón López"/>
    <x v="2"/>
    <s v="SS1 Hombre"/>
    <n v="2"/>
    <s v="00:23:35.23"/>
    <m/>
    <n v="33"/>
    <m/>
  </r>
  <r>
    <n v="2"/>
    <n v="202"/>
    <s v="Pablo Fdez. de Velasco Jadraque"/>
    <x v="2"/>
    <s v="SS1 Hombre"/>
    <n v="2"/>
    <s v="00:23:49.60"/>
    <m/>
    <n v="27"/>
    <m/>
  </r>
  <r>
    <n v="3"/>
    <n v="514"/>
    <s v="Antonio Gómez Martín"/>
    <x v="0"/>
    <s v="SS1 Hombre"/>
    <n v="2"/>
    <s v="00:24:00.91"/>
    <m/>
    <n v="21"/>
    <m/>
  </r>
  <r>
    <n v="4"/>
    <n v="341"/>
    <s v="Eduardo Ansola García"/>
    <x v="3"/>
    <s v="SS1 Hombre"/>
    <n v="2"/>
    <s v="00:25:13.30"/>
    <m/>
    <n v="15"/>
    <m/>
  </r>
  <r>
    <n v="5"/>
    <n v="1507"/>
    <s v="Sergio Cabielles Merino "/>
    <x v="4"/>
    <s v="SS1 Hombre"/>
    <n v="2"/>
    <s v="00:26:07.81"/>
    <m/>
    <n v="14"/>
    <m/>
  </r>
  <r>
    <n v="6"/>
    <n v="247"/>
    <s v="Fernando Alonso Ruiz"/>
    <x v="2"/>
    <s v="SS1 Hombre"/>
    <n v="2"/>
    <s v="00:28:05.42"/>
    <m/>
    <n v="13"/>
    <m/>
  </r>
  <r>
    <n v="7"/>
    <n v="328"/>
    <s v="José María Rabadan"/>
    <x v="3"/>
    <s v="SS1 Hombre"/>
    <n v="2"/>
    <s v="00:28:33.29"/>
    <m/>
    <n v="12"/>
    <m/>
  </r>
  <r>
    <s v="FC"/>
    <n v="1514"/>
    <s v="Ricardo Cagigal Bolado"/>
    <x v="4"/>
    <s v="SS1 Hombre"/>
    <n v="2"/>
    <s v="00:29:30.55"/>
    <m/>
    <s v="FC"/>
    <m/>
  </r>
  <r>
    <s v="FC"/>
    <n v="327"/>
    <s v="Andrés Madrazo San Román"/>
    <x v="3"/>
    <s v="SS1 Hombre"/>
    <n v="2"/>
    <s v="00:32:07.33"/>
    <m/>
    <s v="FC"/>
    <m/>
  </r>
  <r>
    <n v="1"/>
    <n v="323"/>
    <s v="Paula San Segundo Lobato"/>
    <x v="3"/>
    <s v="SS1 Mujer"/>
    <n v="2"/>
    <s v="00:28:01.17"/>
    <m/>
    <n v="33"/>
    <m/>
  </r>
  <r>
    <n v="2"/>
    <n v="232"/>
    <s v="María José Soto Soler"/>
    <x v="2"/>
    <s v="SS1 Mujer"/>
    <n v="2"/>
    <s v="00:30:48.94"/>
    <m/>
    <n v="27"/>
    <m/>
  </r>
  <r>
    <n v="3"/>
    <n v="207"/>
    <s v="Laura Brayda Ruera"/>
    <x v="2"/>
    <s v="SS1 Mujer"/>
    <n v="2"/>
    <s v="00:31:29.94"/>
    <m/>
    <n v="21"/>
    <m/>
  </r>
  <r>
    <n v="4"/>
    <n v="517"/>
    <s v="Natalia Pueyo Garaña"/>
    <x v="0"/>
    <s v="SS1 Mujer"/>
    <n v="2"/>
    <s v="00:34:39.08"/>
    <m/>
    <n v="15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8">
  <r>
    <m/>
    <n v="211"/>
    <s v="Evilio Alonso Solar"/>
    <x v="0"/>
    <s v="PK1 Senior Hombre"/>
    <n v="2"/>
    <s v="00:21:26.48"/>
    <m/>
    <m/>
  </r>
  <r>
    <n v="1"/>
    <n v="508"/>
    <s v="Djamili Morán Román"/>
    <x v="1"/>
    <s v="PK3 Senior Hombre"/>
    <n v="2"/>
    <s v="00:17:45.19"/>
    <m/>
    <n v="33"/>
  </r>
  <r>
    <n v="2"/>
    <n v="883"/>
    <s v="Antonio Ruiz Pereda"/>
    <x v="2"/>
    <s v="PK3 Senior Hombre"/>
    <n v="2"/>
    <s v="00:18:44.75"/>
    <m/>
    <n v="27"/>
  </r>
  <r>
    <n v="3"/>
    <n v="507"/>
    <s v="Mario Bedia Llata"/>
    <x v="1"/>
    <s v="PK3 Senior Hombre"/>
    <n v="2"/>
    <s v="00:19:30.93"/>
    <m/>
    <n v="21"/>
  </r>
  <r>
    <n v="1"/>
    <n v="516"/>
    <s v="Alberto Lantarón Alonso"/>
    <x v="1"/>
    <s v="PV3 Senior Hombre"/>
    <n v="2"/>
    <s v="00:21:09.12"/>
    <m/>
    <n v="15"/>
  </r>
  <r>
    <n v="1"/>
    <n v="215"/>
    <s v="Julio Alonso Ramos"/>
    <x v="3"/>
    <s v="Senior Hombre"/>
    <n v="3"/>
    <s v="00:20:52.15"/>
    <m/>
    <n v="33"/>
  </r>
  <r>
    <n v="2"/>
    <n v="345"/>
    <s v="Abraham Vega Delgado"/>
    <x v="4"/>
    <s v="Senior Hombre"/>
    <n v="3"/>
    <s v="00:20:53.73"/>
    <m/>
    <n v="27"/>
  </r>
  <r>
    <n v="3"/>
    <n v="210"/>
    <s v="Guillermo Guridi López"/>
    <x v="3"/>
    <s v="Senior Hombre"/>
    <n v="3"/>
    <s v="00:21:46.30"/>
    <m/>
    <n v="21"/>
  </r>
  <r>
    <n v="4"/>
    <n v="332"/>
    <s v="Rodrigo Jaca González"/>
    <x v="4"/>
    <s v="Senior Hombre"/>
    <n v="3"/>
    <s v="00:22:39.95"/>
    <m/>
    <n v="14"/>
  </r>
  <r>
    <n v="5"/>
    <n v="511"/>
    <s v="Cesar Ángel Cagigas Pueyo"/>
    <x v="1"/>
    <s v="Senior Hombre"/>
    <n v="3"/>
    <s v="00:22:55.66"/>
    <m/>
    <n v="13"/>
  </r>
  <r>
    <s v="Ret"/>
    <n v="513"/>
    <s v="Lucas Iglesias Sánchez"/>
    <x v="1"/>
    <s v="Senior Hombre"/>
    <n v="3"/>
    <s v="RETIRADO"/>
    <m/>
    <s v=""/>
  </r>
  <r>
    <n v="1"/>
    <n v="335"/>
    <s v="Ester Jaca González"/>
    <x v="4"/>
    <s v="Senior Mujer"/>
    <n v="3"/>
    <s v="00:26:02.00"/>
    <m/>
    <n v="33"/>
  </r>
  <r>
    <n v="2"/>
    <n v="220"/>
    <s v="Inmaculada Calderón Agudo"/>
    <x v="3"/>
    <s v="Senior Mujer"/>
    <n v="3"/>
    <s v="00:29:35.35"/>
    <m/>
    <n v="21"/>
  </r>
  <r>
    <n v="1"/>
    <n v="1500"/>
    <s v="Gerardo Ceballos Fernández"/>
    <x v="5"/>
    <s v="Sub-23 Hombre"/>
    <n v="3"/>
    <s v="00:21:51.62"/>
    <m/>
    <n v="15"/>
  </r>
  <r>
    <n v="2"/>
    <n v="506"/>
    <s v="Volodymyr Maksimenko"/>
    <x v="1"/>
    <s v="Sub-23 Hombre"/>
    <n v="3"/>
    <s v="00:23:18.02"/>
    <m/>
    <n v="12"/>
  </r>
  <r>
    <n v="3"/>
    <n v="882"/>
    <s v="Alcázar Tárano Bobes"/>
    <x v="2"/>
    <s v="Sub-23 Hombre"/>
    <n v="3"/>
    <s v="00:24:08.47"/>
    <m/>
    <n v="11"/>
  </r>
  <r>
    <n v="1"/>
    <n v="509"/>
    <s v="Andrea Montes Oñate"/>
    <x v="1"/>
    <s v="Sub-23 Mujer"/>
    <n v="3"/>
    <s v="00:27:11.58"/>
    <m/>
    <n v="27"/>
  </r>
  <r>
    <n v="2"/>
    <n v="510"/>
    <s v="Ángela Gomara Rivas"/>
    <x v="1"/>
    <s v="Sub-23 Mujer"/>
    <n v="3"/>
    <s v="00:29:48.49"/>
    <m/>
    <n v="15"/>
  </r>
  <r>
    <n v="1"/>
    <n v="331"/>
    <s v="Marco Ramos Peñalosa"/>
    <x v="4"/>
    <s v="Juvenil Hombre"/>
    <n v="3"/>
    <s v="00:21:45.65"/>
    <m/>
    <n v="33"/>
  </r>
  <r>
    <n v="2"/>
    <n v="338"/>
    <s v="Diego Moncalian Valverde"/>
    <x v="4"/>
    <s v="Juvenil Hombre"/>
    <n v="3"/>
    <s v="00:21:48.68"/>
    <m/>
    <n v="27"/>
  </r>
  <r>
    <n v="3"/>
    <n v="504"/>
    <s v="Ismael Caballero Uali"/>
    <x v="1"/>
    <s v="Juvenil Hombre"/>
    <n v="3"/>
    <s v="00:22:40.92"/>
    <m/>
    <n v="21"/>
  </r>
  <r>
    <n v="4"/>
    <n v="350"/>
    <s v="Carlos Rivero San Julian"/>
    <x v="4"/>
    <s v="Juvenil Hombre"/>
    <n v="3"/>
    <s v="00:22:42.66"/>
    <m/>
    <n v="15"/>
  </r>
  <r>
    <n v="5"/>
    <n v="242"/>
    <s v="Mario Ruiloba Lavín"/>
    <x v="3"/>
    <s v="Juvenil Hombre"/>
    <n v="3"/>
    <s v="00:23:28.06"/>
    <m/>
    <n v="14"/>
  </r>
  <r>
    <n v="6"/>
    <n v="18"/>
    <s v="Jesús Álvarez Sánchez"/>
    <x v="6"/>
    <s v="Juvenil Hombre"/>
    <n v="3"/>
    <s v="00:24:32.07"/>
    <m/>
    <n v="13"/>
  </r>
  <r>
    <n v="1"/>
    <n v="19"/>
    <s v="Celia Franco Esparza"/>
    <x v="6"/>
    <s v="Juvenil Mujer"/>
    <n v="3"/>
    <s v="00:25:44.00"/>
    <m/>
    <n v="21"/>
  </r>
  <r>
    <n v="2"/>
    <n v="505"/>
    <s v="Inés Cagigas Pueyo"/>
    <x v="1"/>
    <s v="Juvenil Mujer"/>
    <n v="3"/>
    <s v="00:27:58.39"/>
    <m/>
    <n v="15"/>
  </r>
  <r>
    <n v="1"/>
    <n v="1504"/>
    <s v="Asier Rugarcía Ceballos"/>
    <x v="5"/>
    <s v="Cadete Hombre"/>
    <n v="3"/>
    <s v="00:23:01.47"/>
    <m/>
    <n v="33"/>
  </r>
  <r>
    <n v="2"/>
    <n v="503"/>
    <s v="David Iglesias Oreña"/>
    <x v="1"/>
    <s v="Cadete Hombre"/>
    <n v="3"/>
    <s v="00:23:26.62"/>
    <m/>
    <n v="27"/>
  </r>
  <r>
    <n v="3"/>
    <n v="887"/>
    <s v="Alan Cagigal Sáez"/>
    <x v="2"/>
    <s v="Cadete Hombre"/>
    <n v="3"/>
    <s v="00:24:27.22"/>
    <m/>
    <n v="21"/>
  </r>
  <r>
    <n v="4"/>
    <n v="23"/>
    <s v="Diego Sánchez González"/>
    <x v="6"/>
    <s v="Cadete Hombre"/>
    <n v="3"/>
    <s v="00:24:59.04"/>
    <m/>
    <n v="15"/>
  </r>
  <r>
    <n v="5"/>
    <n v="15"/>
    <s v="Omar Cacho Rodríguez"/>
    <x v="6"/>
    <s v="Cadete Hombre"/>
    <n v="3"/>
    <s v="00:25:06.75"/>
    <m/>
    <n v="14"/>
  </r>
  <r>
    <n v="6"/>
    <n v="886"/>
    <s v="Lícer Tárano Bobes"/>
    <x v="2"/>
    <s v="Cadete Hombre"/>
    <n v="3"/>
    <s v="00:26:29.07"/>
    <m/>
    <n v="13"/>
  </r>
  <r>
    <n v="7"/>
    <n v="14"/>
    <s v="Mario Gutiérrez González"/>
    <x v="6"/>
    <s v="Cadete Hombre"/>
    <n v="3"/>
    <s v="00:27:13.26"/>
    <m/>
    <n v="12"/>
  </r>
  <r>
    <n v="8"/>
    <n v="121"/>
    <s v="Iker Ruiz Insausti"/>
    <x v="7"/>
    <s v="Cadete Hombre"/>
    <n v="3"/>
    <s v="00:28:40.63"/>
    <m/>
    <n v="11"/>
  </r>
  <r>
    <n v="1"/>
    <n v="867"/>
    <s v="Valentina Mazzarelli Varela"/>
    <x v="2"/>
    <s v="Cadete Mujer"/>
    <n v="3"/>
    <s v="00:25:30.05"/>
    <m/>
    <n v="33"/>
  </r>
  <r>
    <n v="2"/>
    <n v="890"/>
    <s v="Ivanna Algüera Niño"/>
    <x v="2"/>
    <s v="Cadete Mujer"/>
    <n v="3"/>
    <s v="00:25:40.52"/>
    <m/>
    <n v="27"/>
  </r>
  <r>
    <n v="3"/>
    <n v="879"/>
    <s v="Saelia Villanueva Albo"/>
    <x v="2"/>
    <s v="Cadete Mujer"/>
    <n v="3"/>
    <s v="00:26:04.95"/>
    <m/>
    <n v="21"/>
  </r>
  <r>
    <n v="4"/>
    <n v="857"/>
    <s v="Nakary Toledo Castillo"/>
    <x v="2"/>
    <s v="Cadete Mujer"/>
    <n v="3"/>
    <s v="00:26:20.92"/>
    <m/>
    <n v="15"/>
  </r>
  <r>
    <n v="5"/>
    <n v="17"/>
    <s v="Olaya Esparza Sousa"/>
    <x v="6"/>
    <s v="Cadete Mujer"/>
    <n v="3"/>
    <s v="00:27:27.03"/>
    <m/>
    <n v="14"/>
  </r>
  <r>
    <n v="6"/>
    <n v="141"/>
    <s v="Maialen Ford Insausti"/>
    <x v="7"/>
    <s v="Cadete Mujer"/>
    <n v="3"/>
    <s v="00:28:50.41"/>
    <m/>
    <n v="13"/>
  </r>
  <r>
    <n v="7"/>
    <n v="16"/>
    <s v="Candela Gutiérrez Ruiz"/>
    <x v="6"/>
    <s v="Cadete Mujer"/>
    <n v="3"/>
    <s v="00:30:40.11"/>
    <m/>
    <n v="12"/>
  </r>
  <r>
    <n v="1"/>
    <n v="324"/>
    <s v="Iñigo Calderón Arrate"/>
    <x v="4"/>
    <s v="Máster A Hombre"/>
    <n v="1"/>
    <s v="00:23:28.68"/>
    <m/>
    <n v="27"/>
  </r>
  <r>
    <n v="2"/>
    <n v="21"/>
    <s v="Gaizka Esparza Marigomez"/>
    <x v="6"/>
    <s v="Máster A Hombre"/>
    <n v="1"/>
    <s v="00:26:02.00"/>
    <m/>
    <n v="10"/>
  </r>
  <r>
    <n v="3"/>
    <n v="20"/>
    <s v="Juan José Briz Sánchez"/>
    <x v="6"/>
    <s v="Máster A Hombre"/>
    <n v="1"/>
    <s v="00:29:40.03"/>
    <m/>
    <n v="5"/>
  </r>
  <r>
    <s v="Des"/>
    <n v="346"/>
    <s v="Iván Ateca González"/>
    <x v="4"/>
    <s v="Máster A Hombre"/>
    <n v="1"/>
    <s v="DESCALIF."/>
    <m/>
    <m/>
  </r>
  <r>
    <s v="Ret"/>
    <n v="515"/>
    <s v="Iván Fernández de la Fuente"/>
    <x v="1"/>
    <s v="Máster A Hombre"/>
    <n v="1"/>
    <s v="RETIRADO"/>
    <m/>
    <s v=""/>
  </r>
  <r>
    <n v="1"/>
    <n v="219"/>
    <s v="Verónica Romano del Amo"/>
    <x v="3"/>
    <s v="Máster A Mujer"/>
    <n v="3"/>
    <s v="00:28:52.94"/>
    <m/>
    <n v="27"/>
  </r>
  <r>
    <m/>
    <n v="209"/>
    <s v="Rosana Lanza García"/>
    <x v="0"/>
    <s v="Máster A Mujer"/>
    <n v="3"/>
    <s v="00:30:02.41"/>
    <m/>
    <e v="#N/A"/>
  </r>
  <r>
    <n v="1"/>
    <n v="22"/>
    <s v="Fernando Franco Cuétara"/>
    <x v="6"/>
    <s v="Máster B Hombre"/>
    <n v="1"/>
    <s v="00:23:29.49"/>
    <m/>
    <n v="21"/>
  </r>
  <r>
    <n v="2"/>
    <n v="349"/>
    <s v="José Andrés Echevarría"/>
    <x v="4"/>
    <s v="Máster B Hombre"/>
    <n v="1"/>
    <s v="00:24:23.63"/>
    <m/>
    <n v="13"/>
  </r>
  <r>
    <n v="3"/>
    <n v="330"/>
    <s v="Marcos González Fernández"/>
    <x v="4"/>
    <s v="Máster B Hombre"/>
    <n v="1"/>
    <s v="00:26:56.36"/>
    <m/>
    <n v="6"/>
  </r>
  <r>
    <s v="Des"/>
    <n v="218"/>
    <s v="Hugo de Dios Helices"/>
    <x v="3"/>
    <s v="Máster B Hombre"/>
    <n v="1"/>
    <s v="DESCALIFIC."/>
    <m/>
    <m/>
  </r>
  <r>
    <n v="1"/>
    <n v="100"/>
    <s v="Ana González Balmaseda"/>
    <x v="7"/>
    <s v="Máster B Mujer"/>
    <n v="3"/>
    <s v="00:27:56.84"/>
    <m/>
    <n v="33"/>
  </r>
  <r>
    <n v="2"/>
    <n v="108"/>
    <s v="Estíbaliz Escalante Gabancho"/>
    <x v="7"/>
    <s v="Máster B Mujer"/>
    <n v="3"/>
    <s v="00:30:44.39"/>
    <m/>
    <n v="21"/>
  </r>
  <r>
    <n v="1"/>
    <n v="344"/>
    <s v="Ernesto Goribar Ochoa"/>
    <x v="4"/>
    <s v="Máster C Hombre"/>
    <n v="1"/>
    <s v="00:23:13.18"/>
    <m/>
    <n v="33"/>
  </r>
  <r>
    <n v="2"/>
    <n v="337"/>
    <s v="Jesús Torre Santisteban"/>
    <x v="4"/>
    <s v="Máster C Hombre"/>
    <n v="1"/>
    <s v="00:23:36.06"/>
    <m/>
    <n v="15"/>
  </r>
  <r>
    <n v="3"/>
    <n v="245"/>
    <s v="Fco. José Ruiloba del Campo"/>
    <x v="3"/>
    <s v="Máster C Hombre"/>
    <n v="1"/>
    <s v="00:23:46.96"/>
    <m/>
    <n v="14"/>
  </r>
  <r>
    <n v="4"/>
    <n v="201"/>
    <s v="Francisco Calatayud Prieto"/>
    <x v="3"/>
    <s v="Máster C Hombre"/>
    <n v="1"/>
    <s v="00:24:24.34"/>
    <m/>
    <n v="12"/>
  </r>
  <r>
    <n v="5"/>
    <n v="109"/>
    <s v="Miguel Palacio Camino"/>
    <x v="7"/>
    <s v="Máster C Hombre"/>
    <n v="1"/>
    <s v="00:25:32.53"/>
    <m/>
    <n v="11"/>
  </r>
  <r>
    <n v="6"/>
    <n v="329"/>
    <s v="José Luis Ruiz Peral"/>
    <x v="4"/>
    <s v="Máster C Hombre"/>
    <n v="1"/>
    <s v="00:26:24.04"/>
    <m/>
    <n v="9"/>
  </r>
  <r>
    <n v="7"/>
    <n v="172"/>
    <s v="Alejandro Martín Covarrubias"/>
    <x v="7"/>
    <s v="Máster C Hombre"/>
    <n v="1"/>
    <s v="00:26:39.87"/>
    <m/>
    <n v="8"/>
  </r>
  <r>
    <n v="8"/>
    <n v="326"/>
    <s v="Ángel Martínez Rugama"/>
    <x v="4"/>
    <s v="Máster C Hombre"/>
    <n v="1"/>
    <s v="00:26:43.25"/>
    <m/>
    <n v="7"/>
  </r>
  <r>
    <s v="FC"/>
    <n v="869"/>
    <s v="José Julio Ortiz Revuelta"/>
    <x v="2"/>
    <s v="Máster C Hombre"/>
    <n v="1"/>
    <s v="00:31:15.94"/>
    <m/>
    <s v=""/>
  </r>
  <r>
    <s v="Des"/>
    <n v="348"/>
    <s v="Alberto Aparicio Fonfria"/>
    <x v="4"/>
    <s v="Máster C Hombre"/>
    <n v="1"/>
    <s v="DESCALIF."/>
    <m/>
    <m/>
  </r>
  <r>
    <s v="Ret"/>
    <n v="238"/>
    <s v="Ramón Mendoza Bolado"/>
    <x v="3"/>
    <s v="Máster C Hombre"/>
    <n v="1"/>
    <s v="RETIRADO"/>
    <m/>
    <s v=""/>
  </r>
  <r>
    <n v="1"/>
    <n v="208"/>
    <s v="Jonathan Rincón López"/>
    <x v="3"/>
    <s v="SS1 Hombre"/>
    <n v="2"/>
    <s v="00:23:35.23"/>
    <m/>
    <n v="33"/>
  </r>
  <r>
    <n v="2"/>
    <n v="202"/>
    <s v="Pablo Fdez. de Velasco Jadraque"/>
    <x v="3"/>
    <s v="SS1 Hombre"/>
    <n v="2"/>
    <s v="00:23:49.60"/>
    <m/>
    <n v="27"/>
  </r>
  <r>
    <n v="3"/>
    <n v="514"/>
    <s v="Antonio Gómez Martín"/>
    <x v="1"/>
    <s v="SS1 Hombre"/>
    <n v="2"/>
    <s v="00:24:00.91"/>
    <m/>
    <n v="21"/>
  </r>
  <r>
    <n v="4"/>
    <n v="341"/>
    <s v="Eduardo Ansola García"/>
    <x v="4"/>
    <s v="SS1 Hombre"/>
    <n v="2"/>
    <s v="00:25:13.30"/>
    <m/>
    <n v="15"/>
  </r>
  <r>
    <n v="5"/>
    <n v="1507"/>
    <s v="Sergio Cabielles Merino "/>
    <x v="5"/>
    <s v="SS1 Hombre"/>
    <n v="2"/>
    <s v="00:26:07.81"/>
    <m/>
    <n v="14"/>
  </r>
  <r>
    <n v="6"/>
    <n v="247"/>
    <s v="Fernando Alonso Ruiz"/>
    <x v="3"/>
    <s v="SS1 Hombre"/>
    <n v="2"/>
    <s v="00:28:05.42"/>
    <m/>
    <n v="13"/>
  </r>
  <r>
    <n v="7"/>
    <n v="328"/>
    <s v="José María Rabadan"/>
    <x v="4"/>
    <s v="SS1 Hombre"/>
    <n v="2"/>
    <s v="00:28:33.29"/>
    <m/>
    <n v="12"/>
  </r>
  <r>
    <s v="FC"/>
    <n v="1514"/>
    <s v="Ricardo Cagigal Bolado"/>
    <x v="5"/>
    <s v="SS1 Hombre"/>
    <n v="2"/>
    <s v="00:29:30.55"/>
    <m/>
    <s v=""/>
  </r>
  <r>
    <s v="FC"/>
    <n v="327"/>
    <s v="Andrés Madrazo San Román"/>
    <x v="4"/>
    <s v="SS1 Hombre"/>
    <n v="2"/>
    <s v="00:32:07.33"/>
    <m/>
    <s v=""/>
  </r>
  <r>
    <n v="1"/>
    <n v="323"/>
    <s v="Paula San Segundo Lobato"/>
    <x v="4"/>
    <s v="SS1 Mujer"/>
    <n v="2"/>
    <s v="00:28:01.17"/>
    <m/>
    <n v="33"/>
  </r>
  <r>
    <n v="2"/>
    <n v="232"/>
    <s v="María José Soto Soler"/>
    <x v="3"/>
    <s v="SS1 Mujer"/>
    <n v="2"/>
    <s v="00:30:48.94"/>
    <m/>
    <n v="27"/>
  </r>
  <r>
    <n v="3"/>
    <n v="207"/>
    <s v="Laura Brayda Ruera"/>
    <x v="3"/>
    <s v="SS1 Mujer"/>
    <n v="2"/>
    <s v="00:31:29.94"/>
    <m/>
    <n v="21"/>
  </r>
  <r>
    <n v="4"/>
    <n v="517"/>
    <s v="Natalia Pueyo Garaña"/>
    <x v="1"/>
    <s v="SS1 Mujer"/>
    <n v="2"/>
    <s v="00:34:39.08"/>
    <m/>
    <n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9315F72-1512-4BDC-BF01-7DBEDC4B5CDF}" name="TablaDinámica3" cacheId="11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M68:N77" firstHeaderRow="1" firstDataRow="1" firstDataCol="1"/>
  <pivotFields count="9">
    <pivotField showAll="0"/>
    <pivotField showAll="0"/>
    <pivotField showAll="0"/>
    <pivotField axis="axisRow" showAll="0" sortType="descending">
      <items count="9">
        <item x="1"/>
        <item x="0"/>
        <item x="5"/>
        <item x="3"/>
        <item x="6"/>
        <item x="7"/>
        <item x="4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dataField="1" showAll="0"/>
  </pivotFields>
  <rowFields count="1">
    <field x="3"/>
  </rowFields>
  <rowItems count="9">
    <i>
      <x v="6"/>
    </i>
    <i>
      <x v="3"/>
    </i>
    <i>
      <x/>
    </i>
    <i>
      <x v="7"/>
    </i>
    <i>
      <x v="4"/>
    </i>
    <i>
      <x v="5"/>
    </i>
    <i>
      <x v="2"/>
    </i>
    <i>
      <x v="1"/>
    </i>
    <i t="grand">
      <x/>
    </i>
  </rowItems>
  <colItems count="1">
    <i/>
  </colItems>
  <dataFields count="1">
    <dataField name="Suma de Ptos" fld="8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22A9FD-E7AD-4B16-AEB2-731FED85BC9D}" name="TablaDinámica2" cacheId="8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rowHeaderCaption="Clubes">
  <location ref="M6:N14" firstHeaderRow="1" firstDataRow="1" firstDataCol="1"/>
  <pivotFields count="10">
    <pivotField showAll="0"/>
    <pivotField showAll="0"/>
    <pivotField showAll="0"/>
    <pivotField axis="axisRow" showAll="0" sortType="descending">
      <items count="8">
        <item x="0"/>
        <item x="4"/>
        <item x="2"/>
        <item x="5"/>
        <item x="6"/>
        <item x="3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dataField="1" showAll="0"/>
    <pivotField showAll="0"/>
  </pivotFields>
  <rowFields count="1">
    <field x="3"/>
  </rowFields>
  <rowItems count="8">
    <i>
      <x v="5"/>
    </i>
    <i>
      <x v="2"/>
    </i>
    <i>
      <x/>
    </i>
    <i>
      <x v="6"/>
    </i>
    <i>
      <x v="3"/>
    </i>
    <i>
      <x v="4"/>
    </i>
    <i>
      <x v="1"/>
    </i>
    <i t="grand">
      <x/>
    </i>
  </rowItems>
  <colItems count="1">
    <i/>
  </colItems>
  <dataFields count="1">
    <dataField name="Suma de Ptos" fld="8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0BF9D-623D-48FC-B357-8A6102B30DD7}">
  <dimension ref="A1:I42"/>
  <sheetViews>
    <sheetView workbookViewId="0">
      <pane ySplit="5" topLeftCell="A6" activePane="bottomLeft" state="frozen"/>
      <selection pane="bottomLeft"/>
    </sheetView>
  </sheetViews>
  <sheetFormatPr baseColWidth="10" defaultRowHeight="16.5" x14ac:dyDescent="0.25"/>
  <cols>
    <col min="1" max="1" width="3.140625" style="3" customWidth="1"/>
    <col min="2" max="2" width="5" style="6" customWidth="1"/>
    <col min="3" max="3" width="25.140625" style="3" customWidth="1"/>
    <col min="4" max="4" width="28.140625" style="3" customWidth="1"/>
    <col min="5" max="5" width="24.42578125" style="3" customWidth="1"/>
    <col min="6" max="6" width="12.85546875" style="3" hidden="1" customWidth="1"/>
    <col min="7" max="7" width="11" style="6" customWidth="1"/>
    <col min="8" max="8" width="10.85546875" style="6" hidden="1" customWidth="1"/>
    <col min="9" max="9" width="3.5703125" style="58" hidden="1" customWidth="1"/>
    <col min="10" max="16384" width="11.42578125" style="3"/>
  </cols>
  <sheetData>
    <row r="1" spans="1:9" ht="18.75" x14ac:dyDescent="0.25">
      <c r="A1" s="50" t="s">
        <v>24</v>
      </c>
      <c r="C1" s="112" t="s">
        <v>339</v>
      </c>
      <c r="D1" s="113"/>
      <c r="E1" s="113"/>
    </row>
    <row r="2" spans="1:9" x14ac:dyDescent="0.25">
      <c r="A2" s="59" t="s">
        <v>0</v>
      </c>
      <c r="C2" s="52" t="s">
        <v>340</v>
      </c>
    </row>
    <row r="3" spans="1:9" ht="22.5" x14ac:dyDescent="0.45">
      <c r="A3" s="2"/>
      <c r="D3" s="111" t="s">
        <v>16</v>
      </c>
    </row>
    <row r="4" spans="1:9" ht="7.5" customHeight="1" x14ac:dyDescent="0.25">
      <c r="B4" s="60"/>
    </row>
    <row r="5" spans="1:9" x14ac:dyDescent="0.25">
      <c r="A5" s="108" t="s">
        <v>1</v>
      </c>
      <c r="B5" s="109" t="s">
        <v>2</v>
      </c>
      <c r="C5" s="108" t="s">
        <v>3</v>
      </c>
      <c r="D5" s="108" t="s">
        <v>4</v>
      </c>
      <c r="E5" s="108" t="s">
        <v>6</v>
      </c>
      <c r="F5" s="108" t="s">
        <v>7</v>
      </c>
      <c r="G5" s="110" t="s">
        <v>5</v>
      </c>
      <c r="H5" s="54" t="s">
        <v>44</v>
      </c>
      <c r="I5" s="64" t="s">
        <v>23</v>
      </c>
    </row>
    <row r="6" spans="1:9" x14ac:dyDescent="0.25">
      <c r="A6" s="78">
        <f>IF(G6="DNF","Ret",IF(E6=E5,A5+1,1))</f>
        <v>1</v>
      </c>
      <c r="B6" s="79">
        <v>1</v>
      </c>
      <c r="C6" s="80" t="s">
        <v>56</v>
      </c>
      <c r="D6" s="80" t="s">
        <v>57</v>
      </c>
      <c r="E6" s="80" t="s">
        <v>123</v>
      </c>
      <c r="F6" s="80">
        <v>1</v>
      </c>
      <c r="G6" s="81" t="s">
        <v>58</v>
      </c>
      <c r="H6" s="62"/>
      <c r="I6" s="58" cm="1">
        <f t="array" ref="I6">IF($D6="Equipo Neutro","",IF($A6="Ret","",IF(AND($A6=1,$A7=2,$A8&lt;&gt;3),21,IF(AND($A6=1,$A7&lt;&gt;2),15,IF(AND($A6=2,$A7&lt;&gt;3),15,_xlfn.IFS($A6=1,33,$A6=2,27,$A6=3,21,$A6=4,15,$A6=5,14,$A6=6,13,$A6=7,12,$A6=8,11,$A6=9,10,$A6=10,9,$A6=11,8,$A6=12,7,$A6=13,6,$A6=14,5,$A6=15,4,$A6=16,3,$A6=17,2,$A6=18,1,$A6&gt;18,""))))))</f>
        <v>33</v>
      </c>
    </row>
    <row r="7" spans="1:9" x14ac:dyDescent="0.25">
      <c r="A7" s="17">
        <f t="shared" ref="A7:A31" si="0">IF(G7="DNF","Ret",IF(E7=E6,A6+1,1))</f>
        <v>2</v>
      </c>
      <c r="B7" s="61">
        <v>891</v>
      </c>
      <c r="C7" s="3" t="s">
        <v>59</v>
      </c>
      <c r="D7" s="3" t="s">
        <v>11</v>
      </c>
      <c r="E7" s="3" t="s">
        <v>123</v>
      </c>
      <c r="F7" s="3">
        <v>1</v>
      </c>
      <c r="G7" s="6" t="s">
        <v>60</v>
      </c>
      <c r="H7" s="62"/>
      <c r="I7" s="58" cm="1">
        <f t="array" ref="I7">IF($D7="Equipo Neutro","",IF($A7="Ret","",IF(AND($A7=1,$A8=2,$A9&lt;&gt;3),21,IF(AND($A7=1,$A8&lt;&gt;2),15,IF(AND($A7=2,$A8&lt;&gt;3),15,_xlfn.IFS($A7=1,33,$A7=2,27,$A7=3,21,$A7=4,15,$A7=5,14,$A7=6,13,$A7=7,12,$A7=8,11,$A7=9,10,$A7=10,9,$A7=11,8,$A7=12,7,$A7=13,6,$A7=14,5,$A7=15,4,$A7=16,3,$A7=17,2,$A7=18,1,$A7&gt;18,""))))))</f>
        <v>27</v>
      </c>
    </row>
    <row r="8" spans="1:9" x14ac:dyDescent="0.25">
      <c r="A8" s="65">
        <f t="shared" si="0"/>
        <v>3</v>
      </c>
      <c r="B8" s="66">
        <v>871</v>
      </c>
      <c r="C8" s="67" t="s">
        <v>61</v>
      </c>
      <c r="D8" s="67" t="s">
        <v>11</v>
      </c>
      <c r="E8" s="67" t="s">
        <v>123</v>
      </c>
      <c r="F8" s="67">
        <v>1</v>
      </c>
      <c r="G8" s="68" t="s">
        <v>62</v>
      </c>
      <c r="H8" s="62"/>
      <c r="I8" s="58" cm="1">
        <f t="array" ref="I8">IF($D8="Equipo Neutro","",IF($A8="Ret","",IF(AND($A8=1,$A9=2,$A10&lt;&gt;3),21,IF(AND($A8=1,$A9&lt;&gt;2),15,IF(AND($A8=2,$A9&lt;&gt;3),15,_xlfn.IFS($A8=1,33,$A8=2,27,$A8=3,21,$A8=4,15,$A8=5,14,$A8=6,13,$A8=7,12,$A8=8,11,$A8=9,10,$A8=10,9,$A8=11,8,$A8=12,7,$A8=13,6,$A8=14,5,$A8=15,4,$A8=16,3,$A8=17,2,$A8=18,1,$A8&gt;18,""))))))</f>
        <v>21</v>
      </c>
    </row>
    <row r="9" spans="1:9" x14ac:dyDescent="0.25">
      <c r="A9" s="17">
        <f t="shared" si="0"/>
        <v>1</v>
      </c>
      <c r="B9" s="61">
        <v>3</v>
      </c>
      <c r="C9" s="3" t="s">
        <v>63</v>
      </c>
      <c r="D9" s="3" t="s">
        <v>57</v>
      </c>
      <c r="E9" s="3" t="s">
        <v>124</v>
      </c>
      <c r="F9" s="3">
        <v>1</v>
      </c>
      <c r="G9" s="6" t="s">
        <v>64</v>
      </c>
      <c r="H9" s="62"/>
      <c r="I9" s="58" cm="1">
        <f t="array" ref="I9">IF($D9="Equipo Neutro","",IF($A9="Ret","",IF(AND($A9=1,$A10=2,$A11&lt;&gt;3),21,IF(AND($A9=1,$A10&lt;&gt;2),15,IF(AND($A9=2,$A10&lt;&gt;3),15,_xlfn.IFS($A9=1,33,$A9=2,27,$A9=3,21,$A9=4,15,$A9=5,14,$A9=6,13,$A9=7,12,$A9=8,11,$A9=9,10,$A9=10,9,$A9=11,8,$A9=12,7,$A9=13,6,$A9=14,5,$A9=15,4,$A9=16,3,$A9=17,2,$A9=18,1,$A9&gt;18,""))))))</f>
        <v>33</v>
      </c>
    </row>
    <row r="10" spans="1:9" x14ac:dyDescent="0.25">
      <c r="A10" s="17">
        <f t="shared" si="0"/>
        <v>2</v>
      </c>
      <c r="B10" s="61">
        <v>4</v>
      </c>
      <c r="C10" s="3" t="s">
        <v>65</v>
      </c>
      <c r="D10" s="3" t="s">
        <v>57</v>
      </c>
      <c r="E10" s="3" t="s">
        <v>124</v>
      </c>
      <c r="F10" s="3">
        <v>1</v>
      </c>
      <c r="G10" s="6" t="s">
        <v>66</v>
      </c>
      <c r="H10" s="62"/>
      <c r="I10" s="58" cm="1">
        <f t="array" ref="I10">IF($D10="Equipo Neutro","",IF($A10="Ret","",IF(AND($A10=1,$A11=2,$A12&lt;&gt;3),21,IF(AND($A10=1,$A11&lt;&gt;2),15,IF(AND($A10=2,$A11&lt;&gt;3),15,_xlfn.IFS($A10=1,33,$A10=2,27,$A10=3,21,$A10=4,15,$A10=5,14,$A10=6,13,$A10=7,12,$A10=8,11,$A10=9,10,$A10=10,9,$A10=11,8,$A10=12,7,$A10=13,6,$A10=14,5,$A10=15,4,$A10=16,3,$A10=17,2,$A10=18,1,$A10&gt;18,""))))))</f>
        <v>27</v>
      </c>
    </row>
    <row r="11" spans="1:9" x14ac:dyDescent="0.25">
      <c r="A11" s="17">
        <f t="shared" si="0"/>
        <v>3</v>
      </c>
      <c r="B11" s="61">
        <v>2</v>
      </c>
      <c r="C11" s="3" t="s">
        <v>67</v>
      </c>
      <c r="D11" s="3" t="s">
        <v>57</v>
      </c>
      <c r="E11" s="3" t="s">
        <v>124</v>
      </c>
      <c r="F11" s="3">
        <v>1</v>
      </c>
      <c r="G11" s="6" t="s">
        <v>68</v>
      </c>
      <c r="H11" s="62"/>
      <c r="I11" s="58" cm="1">
        <f t="array" ref="I11">IF($D11="Equipo Neutro","",IF($A11="Ret","",IF(AND($A11=1,$A12=2,$A13&lt;&gt;3),21,IF(AND($A11=1,$A12&lt;&gt;2),15,IF(AND($A11=2,$A12&lt;&gt;3),15,_xlfn.IFS($A11=1,33,$A11=2,27,$A11=3,21,$A11=4,15,$A11=5,14,$A11=6,13,$A11=7,12,$A11=8,11,$A11=9,10,$A11=10,9,$A11=11,8,$A11=12,7,$A11=13,6,$A11=14,5,$A11=15,4,$A11=16,3,$A11=17,2,$A11=18,1,$A11&gt;18,""))))))</f>
        <v>21</v>
      </c>
    </row>
    <row r="12" spans="1:9" x14ac:dyDescent="0.25">
      <c r="A12" s="17">
        <f t="shared" si="0"/>
        <v>4</v>
      </c>
      <c r="B12" s="61">
        <v>899</v>
      </c>
      <c r="C12" s="3" t="s">
        <v>69</v>
      </c>
      <c r="D12" s="3" t="s">
        <v>11</v>
      </c>
      <c r="E12" s="3" t="s">
        <v>124</v>
      </c>
      <c r="F12" s="3">
        <v>1</v>
      </c>
      <c r="G12" s="6" t="s">
        <v>70</v>
      </c>
      <c r="H12" s="62"/>
      <c r="I12" s="58" cm="1">
        <f t="array" ref="I12">IF($D12="Equipo Neutro","",IF($A12="Ret","",IF(AND($A12=1,$A13=2,$A14&lt;&gt;3),21,IF(AND($A12=1,$A13&lt;&gt;2),15,IF(AND($A12=2,$A13&lt;&gt;3),15,_xlfn.IFS($A12=1,33,$A12=2,27,$A12=3,21,$A12=4,15,$A12=5,14,$A12=6,13,$A12=7,12,$A12=8,11,$A12=9,10,$A12=10,9,$A12=11,8,$A12=12,7,$A12=13,6,$A12=14,5,$A12=15,4,$A12=16,3,$A12=17,2,$A12=18,1,$A12&gt;18,""))))))</f>
        <v>15</v>
      </c>
    </row>
    <row r="13" spans="1:9" x14ac:dyDescent="0.25">
      <c r="A13" s="65">
        <f t="shared" si="0"/>
        <v>5</v>
      </c>
      <c r="B13" s="66">
        <v>176</v>
      </c>
      <c r="C13" s="67" t="s">
        <v>71</v>
      </c>
      <c r="D13" s="67" t="s">
        <v>72</v>
      </c>
      <c r="E13" s="67" t="s">
        <v>124</v>
      </c>
      <c r="F13" s="67">
        <v>1</v>
      </c>
      <c r="G13" s="68" t="s">
        <v>73</v>
      </c>
      <c r="H13" s="62"/>
      <c r="I13" s="58" cm="1">
        <f t="array" ref="I13">IF($D13="Equipo Neutro","",IF($A13="Ret","",IF(AND($A13=1,$A14=2,$A15&lt;&gt;3),21,IF(AND($A13=1,$A14&lt;&gt;2),15,IF(AND($A13=2,$A14&lt;&gt;3),15,_xlfn.IFS($A13=1,33,$A13=2,27,$A13=3,21,$A13=4,15,$A13=5,14,$A13=6,13,$A13=7,12,$A13=8,11,$A13=9,10,$A13=10,9,$A13=11,8,$A13=12,7,$A13=13,6,$A13=14,5,$A13=15,4,$A13=16,3,$A13=17,2,$A13=18,1,$A13&gt;18,""))))))</f>
        <v>14</v>
      </c>
    </row>
    <row r="14" spans="1:9" x14ac:dyDescent="0.25">
      <c r="A14" s="17">
        <f t="shared" si="0"/>
        <v>1</v>
      </c>
      <c r="B14" s="61">
        <v>854</v>
      </c>
      <c r="C14" s="3" t="s">
        <v>74</v>
      </c>
      <c r="D14" s="3" t="s">
        <v>11</v>
      </c>
      <c r="E14" s="3" t="s">
        <v>125</v>
      </c>
      <c r="F14" s="3">
        <v>3</v>
      </c>
      <c r="G14" s="6" t="s">
        <v>75</v>
      </c>
      <c r="H14" s="62"/>
      <c r="I14" s="58" cm="1">
        <f t="array" ref="I14">IF($D14="Equipo Neutro","",IF($A14="Ret","",IF(AND($A14=1,$A15=2,$A16&lt;&gt;3),21,IF(AND($A14=1,$A15&lt;&gt;2),15,IF(AND($A14=2,$A15&lt;&gt;3),15,_xlfn.IFS($A14=1,33,$A14=2,27,$A14=3,21,$A14=4,15,$A14=5,14,$A14=6,13,$A14=7,12,$A14=8,11,$A14=9,10,$A14=10,9,$A14=11,8,$A14=12,7,$A14=13,6,$A14=14,5,$A14=15,4,$A14=16,3,$A14=17,2,$A14=18,1,$A14&gt;18,""))))))</f>
        <v>33</v>
      </c>
    </row>
    <row r="15" spans="1:9" x14ac:dyDescent="0.25">
      <c r="A15" s="17">
        <f t="shared" si="0"/>
        <v>2</v>
      </c>
      <c r="B15" s="61">
        <v>149</v>
      </c>
      <c r="C15" s="3" t="s">
        <v>76</v>
      </c>
      <c r="D15" s="3" t="s">
        <v>72</v>
      </c>
      <c r="E15" s="3" t="s">
        <v>125</v>
      </c>
      <c r="F15" s="3">
        <v>3</v>
      </c>
      <c r="G15" s="6" t="s">
        <v>77</v>
      </c>
      <c r="H15" s="62"/>
      <c r="I15" s="58" cm="1">
        <f t="array" ref="I15">IF($D15="Equipo Neutro","",IF($A15="Ret","",IF(AND($A15=1,$A16=2,$A17&lt;&gt;3),21,IF(AND($A15=1,$A16&lt;&gt;2),15,IF(AND($A15=2,$A16&lt;&gt;3),15,_xlfn.IFS($A15=1,33,$A15=2,27,$A15=3,21,$A15=4,15,$A15=5,14,$A15=6,13,$A15=7,12,$A15=8,11,$A15=9,10,$A15=10,9,$A15=11,8,$A15=12,7,$A15=13,6,$A15=14,5,$A15=15,4,$A15=16,3,$A15=17,2,$A15=18,1,$A15&gt;18,""))))))</f>
        <v>27</v>
      </c>
    </row>
    <row r="16" spans="1:9" x14ac:dyDescent="0.25">
      <c r="A16" s="17">
        <f t="shared" si="0"/>
        <v>3</v>
      </c>
      <c r="B16" s="61">
        <v>500</v>
      </c>
      <c r="C16" s="3" t="s">
        <v>78</v>
      </c>
      <c r="D16" s="3" t="s">
        <v>15</v>
      </c>
      <c r="E16" s="3" t="s">
        <v>125</v>
      </c>
      <c r="F16" s="3">
        <v>3</v>
      </c>
      <c r="G16" s="6" t="s">
        <v>79</v>
      </c>
      <c r="H16" s="62"/>
      <c r="I16" s="58" cm="1">
        <f t="array" ref="I16">IF($D16="Equipo Neutro","",IF($A16="Ret","",IF(AND($A16=1,$A17=2,$A18&lt;&gt;3),21,IF(AND($A16=1,$A17&lt;&gt;2),15,IF(AND($A16=2,$A17&lt;&gt;3),15,_xlfn.IFS($A16=1,33,$A16=2,27,$A16=3,21,$A16=4,15,$A16=5,14,$A16=6,13,$A16=7,12,$A16=8,11,$A16=9,10,$A16=10,9,$A16=11,8,$A16=12,7,$A16=13,6,$A16=14,5,$A16=15,4,$A16=16,3,$A16=17,2,$A16=18,1,$A16&gt;18,""))))))</f>
        <v>21</v>
      </c>
    </row>
    <row r="17" spans="1:9" x14ac:dyDescent="0.25">
      <c r="A17" s="17">
        <f t="shared" si="0"/>
        <v>4</v>
      </c>
      <c r="B17" s="61">
        <v>501</v>
      </c>
      <c r="C17" s="3" t="s">
        <v>80</v>
      </c>
      <c r="D17" s="3" t="s">
        <v>15</v>
      </c>
      <c r="E17" s="3" t="s">
        <v>125</v>
      </c>
      <c r="F17" s="3">
        <v>3</v>
      </c>
      <c r="G17" s="6" t="s">
        <v>81</v>
      </c>
      <c r="H17" s="62"/>
      <c r="I17" s="58" cm="1">
        <f t="array" ref="I17">IF($D17="Equipo Neutro","",IF($A17="Ret","",IF(AND($A17=1,$A18=2,$A19&lt;&gt;3),21,IF(AND($A17=1,$A18&lt;&gt;2),15,IF(AND($A17=2,$A18&lt;&gt;3),15,_xlfn.IFS($A17=1,33,$A17=2,27,$A17=3,21,$A17=4,15,$A17=5,14,$A17=6,13,$A17=7,12,$A17=8,11,$A17=9,10,$A17=10,9,$A17=11,8,$A17=12,7,$A17=13,6,$A17=14,5,$A17=15,4,$A17=16,3,$A17=17,2,$A17=18,1,$A17&gt;18,""))))))</f>
        <v>15</v>
      </c>
    </row>
    <row r="18" spans="1:9" x14ac:dyDescent="0.25">
      <c r="A18" s="17">
        <f t="shared" si="0"/>
        <v>5</v>
      </c>
      <c r="B18" s="61">
        <v>877</v>
      </c>
      <c r="C18" s="3" t="s">
        <v>82</v>
      </c>
      <c r="D18" s="3" t="s">
        <v>11</v>
      </c>
      <c r="E18" s="3" t="s">
        <v>125</v>
      </c>
      <c r="F18" s="3">
        <v>3</v>
      </c>
      <c r="G18" s="6" t="s">
        <v>83</v>
      </c>
      <c r="H18" s="62"/>
      <c r="I18" s="58" cm="1">
        <f t="array" ref="I18">IF($D18="Equipo Neutro","",IF($A18="Ret","",IF(AND($A18=1,$A19=2,$A20&lt;&gt;3),21,IF(AND($A18=1,$A19&lt;&gt;2),15,IF(AND($A18=2,$A19&lt;&gt;3),15,_xlfn.IFS($A18=1,33,$A18=2,27,$A18=3,21,$A18=4,15,$A18=5,14,$A18=6,13,$A18=7,12,$A18=8,11,$A18=9,10,$A18=10,9,$A18=11,8,$A18=12,7,$A18=13,6,$A18=14,5,$A18=15,4,$A18=16,3,$A18=17,2,$A18=18,1,$A18&gt;18,""))))))</f>
        <v>14</v>
      </c>
    </row>
    <row r="19" spans="1:9" x14ac:dyDescent="0.25">
      <c r="A19" s="17">
        <f t="shared" si="0"/>
        <v>6</v>
      </c>
      <c r="B19" s="61">
        <v>5</v>
      </c>
      <c r="C19" s="3" t="s">
        <v>84</v>
      </c>
      <c r="D19" s="3" t="s">
        <v>57</v>
      </c>
      <c r="E19" s="3" t="s">
        <v>125</v>
      </c>
      <c r="F19" s="3">
        <v>3</v>
      </c>
      <c r="G19" s="6" t="s">
        <v>85</v>
      </c>
      <c r="H19" s="62"/>
      <c r="I19" s="58" cm="1">
        <f t="array" ref="I19">IF($D19="Equipo Neutro","",IF($A19="Ret","",IF(AND($A19=1,$A20=2,$A21&lt;&gt;3),21,IF(AND($A19=1,$A20&lt;&gt;2),15,IF(AND($A19=2,$A20&lt;&gt;3),15,_xlfn.IFS($A19=1,33,$A19=2,27,$A19=3,21,$A19=4,15,$A19=5,14,$A19=6,13,$A19=7,12,$A19=8,11,$A19=9,10,$A19=10,9,$A19=11,8,$A19=12,7,$A19=13,6,$A19=14,5,$A19=15,4,$A19=16,3,$A19=17,2,$A19=18,1,$A19&gt;18,""))))))</f>
        <v>13</v>
      </c>
    </row>
    <row r="20" spans="1:9" x14ac:dyDescent="0.25">
      <c r="A20" s="65">
        <f t="shared" si="0"/>
        <v>7</v>
      </c>
      <c r="B20" s="66">
        <v>6</v>
      </c>
      <c r="C20" s="67" t="s">
        <v>86</v>
      </c>
      <c r="D20" s="67" t="s">
        <v>57</v>
      </c>
      <c r="E20" s="67" t="s">
        <v>125</v>
      </c>
      <c r="F20" s="67">
        <v>3</v>
      </c>
      <c r="G20" s="68" t="s">
        <v>87</v>
      </c>
      <c r="H20" s="62"/>
      <c r="I20" s="58" cm="1">
        <f t="array" ref="I20">IF($D20="Equipo Neutro","",IF($A20="Ret","",IF(AND($A20=1,$A21=2,$A22&lt;&gt;3),21,IF(AND($A20=1,$A21&lt;&gt;2),15,IF(AND($A20=2,$A21&lt;&gt;3),15,_xlfn.IFS($A20=1,33,$A20=2,27,$A20=3,21,$A20=4,15,$A20=5,14,$A20=6,13,$A20=7,12,$A20=8,11,$A20=9,10,$A20=10,9,$A20=11,8,$A20=12,7,$A20=13,6,$A20=14,5,$A20=15,4,$A20=16,3,$A20=17,2,$A20=18,1,$A20&gt;18,""))))))</f>
        <v>12</v>
      </c>
    </row>
    <row r="21" spans="1:9" x14ac:dyDescent="0.25">
      <c r="A21" s="17">
        <f t="shared" si="0"/>
        <v>1</v>
      </c>
      <c r="B21" s="61">
        <v>150</v>
      </c>
      <c r="C21" s="3" t="s">
        <v>88</v>
      </c>
      <c r="D21" s="3" t="s">
        <v>72</v>
      </c>
      <c r="E21" s="3" t="s">
        <v>126</v>
      </c>
      <c r="F21" s="3">
        <v>3</v>
      </c>
      <c r="G21" s="6" t="s">
        <v>89</v>
      </c>
      <c r="H21" s="62"/>
      <c r="I21" s="58" cm="1">
        <f t="array" ref="I21">IF($D21="Equipo Neutro","",IF($A21="Ret","",IF(AND($A21=1,$A22=2,$A23&lt;&gt;3),21,IF(AND($A21=1,$A22&lt;&gt;2),15,IF(AND($A21=2,$A22&lt;&gt;3),15,_xlfn.IFS($A21=1,33,$A21=2,27,$A21=3,21,$A21=4,15,$A21=5,14,$A21=6,13,$A21=7,12,$A21=8,11,$A21=9,10,$A21=10,9,$A21=11,8,$A21=12,7,$A21=13,6,$A21=14,5,$A21=15,4,$A21=16,3,$A21=17,2,$A21=18,1,$A21&gt;18,""))))))</f>
        <v>33</v>
      </c>
    </row>
    <row r="22" spans="1:9" x14ac:dyDescent="0.25">
      <c r="A22" s="69">
        <f t="shared" si="0"/>
        <v>2</v>
      </c>
      <c r="B22" s="70">
        <v>7</v>
      </c>
      <c r="C22" s="71" t="s">
        <v>90</v>
      </c>
      <c r="D22" s="71" t="s">
        <v>57</v>
      </c>
      <c r="E22" s="71" t="s">
        <v>126</v>
      </c>
      <c r="F22" s="71">
        <v>3</v>
      </c>
      <c r="G22" s="72" t="s">
        <v>91</v>
      </c>
      <c r="H22" s="62"/>
      <c r="I22" s="58" cm="1">
        <f t="array" ref="I22">IF($D22="Equipo Neutro","",IF($A22="Ret","",IF(AND($A22=1,$A23=2,$A24&lt;&gt;3),21,IF(AND($A22=1,$A23&lt;&gt;2),15,IF(AND($A22=2,$A23&lt;&gt;3),15,_xlfn.IFS($A22=1,33,$A22=2,27,$A22=3,21,$A22=4,15,$A22=5,14,$A22=6,13,$A22=7,12,$A22=8,11,$A22=9,10,$A22=10,9,$A22=11,8,$A22=12,7,$A22=13,6,$A22=14,5,$A22=15,4,$A22=16,3,$A22=17,2,$A22=18,1,$A22&gt;18,""))))))</f>
        <v>27</v>
      </c>
    </row>
    <row r="23" spans="1:9" x14ac:dyDescent="0.25">
      <c r="A23" s="65">
        <f t="shared" si="0"/>
        <v>3</v>
      </c>
      <c r="B23" s="66">
        <v>122</v>
      </c>
      <c r="C23" s="67" t="s">
        <v>92</v>
      </c>
      <c r="D23" s="67" t="s">
        <v>72</v>
      </c>
      <c r="E23" s="67" t="s">
        <v>126</v>
      </c>
      <c r="F23" s="67">
        <v>3</v>
      </c>
      <c r="G23" s="68" t="s">
        <v>93</v>
      </c>
      <c r="H23" s="62"/>
      <c r="I23" s="58" cm="1">
        <f t="array" ref="I23">IF($D23="Equipo Neutro","",IF($A23="Ret","",IF(AND($A23=1,$A24=2,$A25&lt;&gt;3),21,IF(AND($A23=1,$A24&lt;&gt;2),15,IF(AND($A23=2,$A24&lt;&gt;3),15,_xlfn.IFS($A23=1,33,$A23=2,27,$A23=3,21,$A23=4,15,$A23=5,14,$A23=6,13,$A23=7,12,$A23=8,11,$A23=9,10,$A23=10,9,$A23=11,8,$A23=12,7,$A23=13,6,$A23=14,5,$A23=15,4,$A23=16,3,$A23=17,2,$A23=18,1,$A23&gt;18,""))))))</f>
        <v>21</v>
      </c>
    </row>
    <row r="24" spans="1:9" x14ac:dyDescent="0.25">
      <c r="A24" s="17">
        <f t="shared" si="0"/>
        <v>1</v>
      </c>
      <c r="B24" s="61">
        <v>8</v>
      </c>
      <c r="C24" s="3" t="s">
        <v>94</v>
      </c>
      <c r="D24" s="3" t="s">
        <v>57</v>
      </c>
      <c r="E24" s="3" t="s">
        <v>127</v>
      </c>
      <c r="F24" s="3">
        <v>2</v>
      </c>
      <c r="G24" s="6" t="s">
        <v>95</v>
      </c>
      <c r="H24" s="62"/>
      <c r="I24" s="58" cm="1">
        <f t="array" ref="I24">IF($D24="Equipo Neutro","",IF($A24="Ret","",IF(AND($A24=1,$A25=2,$A26&lt;&gt;3),21,IF(AND($A24=1,$A25&lt;&gt;2),15,IF(AND($A24=2,$A25&lt;&gt;3),15,_xlfn.IFS($A24=1,33,$A24=2,27,$A24=3,21,$A24=4,15,$A24=5,14,$A24=6,13,$A24=7,12,$A24=8,11,$A24=9,10,$A24=10,9,$A24=11,8,$A24=12,7,$A24=13,6,$A24=14,5,$A24=15,4,$A24=16,3,$A24=17,2,$A24=18,1,$A24&gt;18,""))))))</f>
        <v>33</v>
      </c>
    </row>
    <row r="25" spans="1:9" x14ac:dyDescent="0.25">
      <c r="A25" s="17">
        <f t="shared" si="0"/>
        <v>2</v>
      </c>
      <c r="B25" s="61">
        <v>11</v>
      </c>
      <c r="C25" s="3" t="s">
        <v>96</v>
      </c>
      <c r="D25" s="3" t="s">
        <v>57</v>
      </c>
      <c r="E25" s="3" t="s">
        <v>127</v>
      </c>
      <c r="F25" s="3">
        <v>2</v>
      </c>
      <c r="G25" s="6" t="s">
        <v>97</v>
      </c>
      <c r="H25" s="62"/>
      <c r="I25" s="58" cm="1">
        <f t="array" ref="I25">IF($D25="Equipo Neutro","",IF($A25="Ret","",IF(AND($A25=1,$A26=2,$A27&lt;&gt;3),21,IF(AND($A25=1,$A26&lt;&gt;2),15,IF(AND($A25=2,$A26&lt;&gt;3),15,_xlfn.IFS($A25=1,33,$A25=2,27,$A25=3,21,$A25=4,15,$A25=5,14,$A25=6,13,$A25=7,12,$A25=8,11,$A25=9,10,$A25=10,9,$A25=11,8,$A25=12,7,$A25=13,6,$A25=14,5,$A25=15,4,$A25=16,3,$A25=17,2,$A25=18,1,$A25&gt;18,""))))))</f>
        <v>27</v>
      </c>
    </row>
    <row r="26" spans="1:9" x14ac:dyDescent="0.25">
      <c r="A26" s="65">
        <f t="shared" si="0"/>
        <v>3</v>
      </c>
      <c r="B26" s="66">
        <v>12</v>
      </c>
      <c r="C26" s="67" t="s">
        <v>98</v>
      </c>
      <c r="D26" s="67" t="s">
        <v>57</v>
      </c>
      <c r="E26" s="67" t="s">
        <v>127</v>
      </c>
      <c r="F26" s="67">
        <v>2</v>
      </c>
      <c r="G26" s="68" t="s">
        <v>99</v>
      </c>
      <c r="H26" s="62"/>
      <c r="I26" s="58" cm="1">
        <f t="array" ref="I26">IF($D26="Equipo Neutro","",IF($A26="Ret","",IF(AND($A26=1,$A27=2,$A28&lt;&gt;3),21,IF(AND($A26=1,$A27&lt;&gt;2),15,IF(AND($A26=2,$A27&lt;&gt;3),15,_xlfn.IFS($A26=1,33,$A26=2,27,$A26=3,21,$A26=4,15,$A26=5,14,$A26=6,13,$A26=7,12,$A26=8,11,$A26=9,10,$A26=10,9,$A26=11,8,$A26=12,7,$A26=13,6,$A26=14,5,$A26=15,4,$A26=16,3,$A26=17,2,$A26=18,1,$A26&gt;18,""))))))</f>
        <v>21</v>
      </c>
    </row>
    <row r="27" spans="1:9" x14ac:dyDescent="0.25">
      <c r="A27" s="17">
        <f>IF(G27="DNF","Ret",IF(E27=E26,A26+1,1))</f>
        <v>1</v>
      </c>
      <c r="B27" s="61">
        <v>13</v>
      </c>
      <c r="C27" s="3" t="s">
        <v>100</v>
      </c>
      <c r="D27" s="3" t="s">
        <v>57</v>
      </c>
      <c r="E27" s="3" t="s">
        <v>128</v>
      </c>
      <c r="F27" s="3">
        <v>2</v>
      </c>
      <c r="G27" s="6" t="s">
        <v>101</v>
      </c>
      <c r="H27" s="62"/>
      <c r="I27" s="58" cm="1">
        <f t="array" ref="I27">IF($D27="Equipo Neutro","",IF($A27="Ret","",IF(AND($A27=1,$A28=2,$A29&lt;&gt;3),21,IF(AND($A27=1,$A28&lt;&gt;2),15,IF(AND($A27=2,$A28&lt;&gt;3),15,_xlfn.IFS($A27=1,33,$A27=2,27,$A27=3,21,$A27=4,15,$A27=5,14,$A27=6,13,$A27=7,12,$A27=8,11,$A27=9,10,$A27=10,9,$A27=11,8,$A27=12,7,$A27=13,6,$A27=14,5,$A27=15,4,$A27=16,3,$A27=17,2,$A27=18,1,$A27&gt;18,""))))))</f>
        <v>21</v>
      </c>
    </row>
    <row r="28" spans="1:9" x14ac:dyDescent="0.25">
      <c r="A28" s="65">
        <f t="shared" si="0"/>
        <v>2</v>
      </c>
      <c r="B28" s="66">
        <v>126</v>
      </c>
      <c r="C28" s="67" t="s">
        <v>102</v>
      </c>
      <c r="D28" s="67" t="s">
        <v>72</v>
      </c>
      <c r="E28" s="67" t="s">
        <v>128</v>
      </c>
      <c r="F28" s="67">
        <v>2</v>
      </c>
      <c r="G28" s="68" t="s">
        <v>103</v>
      </c>
      <c r="H28" s="62"/>
      <c r="I28" s="58" cm="1">
        <f t="array" ref="I28">IF($D28="Equipo Neutro","",IF($A28="Ret","",IF(AND($A28=1,$A29=2,$A30&lt;&gt;3),21,IF(AND($A28=1,$A29&lt;&gt;2),15,IF(AND($A28=2,$A29&lt;&gt;3),15,_xlfn.IFS($A28=1,33,$A28=2,27,$A28=3,21,$A28=4,15,$A28=5,14,$A28=6,13,$A28=7,12,$A28=8,11,$A28=9,10,$A28=10,9,$A28=11,8,$A28=12,7,$A28=13,6,$A28=14,5,$A28=15,4,$A28=16,3,$A28=17,2,$A28=18,1,$A28&gt;18,""))))))</f>
        <v>15</v>
      </c>
    </row>
    <row r="29" spans="1:9" x14ac:dyDescent="0.25">
      <c r="A29" s="17">
        <f t="shared" si="0"/>
        <v>1</v>
      </c>
      <c r="B29" s="61">
        <v>140</v>
      </c>
      <c r="C29" s="3" t="s">
        <v>104</v>
      </c>
      <c r="D29" s="3" t="s">
        <v>72</v>
      </c>
      <c r="E29" s="3" t="s">
        <v>129</v>
      </c>
      <c r="F29" s="3">
        <v>2</v>
      </c>
      <c r="G29" s="6" t="s">
        <v>105</v>
      </c>
      <c r="H29" s="62"/>
      <c r="I29" s="58" cm="1">
        <f t="array" ref="I29">IF($D29="Equipo Neutro","",IF($A29="Ret","",IF(AND($A29=1,$A30=2,$A31&lt;&gt;3),21,IF(AND($A29=1,$A30&lt;&gt;2),15,IF(AND($A29=2,$A30&lt;&gt;3),15,_xlfn.IFS($A29=1,33,$A29=2,27,$A29=3,21,$A29=4,15,$A29=5,14,$A29=6,13,$A29=7,12,$A29=8,11,$A29=9,10,$A29=10,9,$A29=11,8,$A29=12,7,$A29=13,6,$A29=14,5,$A29=15,4,$A29=16,3,$A29=17,2,$A29=18,1,$A29&gt;18,""))))))</f>
        <v>33</v>
      </c>
    </row>
    <row r="30" spans="1:9" x14ac:dyDescent="0.25">
      <c r="A30" s="17">
        <f t="shared" si="0"/>
        <v>2</v>
      </c>
      <c r="B30" s="61">
        <v>892</v>
      </c>
      <c r="C30" s="3" t="s">
        <v>106</v>
      </c>
      <c r="D30" s="3" t="s">
        <v>11</v>
      </c>
      <c r="E30" s="3" t="s">
        <v>129</v>
      </c>
      <c r="F30" s="3">
        <v>2</v>
      </c>
      <c r="G30" s="6" t="s">
        <v>107</v>
      </c>
      <c r="H30" s="62"/>
      <c r="I30" s="58" cm="1">
        <f t="array" ref="I30">IF($D30="Equipo Neutro","",IF($A30="Ret","",IF(AND($A30=1,$A31=2,$A32&lt;&gt;3),21,IF(AND($A30=1,$A31&lt;&gt;2),15,IF(AND($A30=2,$A31&lt;&gt;3),15,_xlfn.IFS($A30=1,33,$A30=2,27,$A30=3,21,$A30=4,15,$A30=5,14,$A30=6,13,$A30=7,12,$A30=8,11,$A30=9,10,$A30=10,9,$A30=11,8,$A30=12,7,$A30=13,6,$A30=14,5,$A30=15,4,$A30=16,3,$A30=17,2,$A30=18,1,$A30&gt;18,""))))))</f>
        <v>27</v>
      </c>
    </row>
    <row r="31" spans="1:9" x14ac:dyDescent="0.25">
      <c r="A31" s="65">
        <f t="shared" si="0"/>
        <v>3</v>
      </c>
      <c r="B31" s="66">
        <v>502</v>
      </c>
      <c r="C31" s="67" t="s">
        <v>108</v>
      </c>
      <c r="D31" s="67" t="s">
        <v>15</v>
      </c>
      <c r="E31" s="67" t="s">
        <v>129</v>
      </c>
      <c r="F31" s="67">
        <v>2</v>
      </c>
      <c r="G31" s="68" t="s">
        <v>109</v>
      </c>
      <c r="H31" s="62"/>
      <c r="I31" s="58" cm="1">
        <f t="array" ref="I31">IF($D31="Equipo Neutro","",IF($A31="Ret","",IF(AND($A31=1,$A32=2,$A33&lt;&gt;3),21,IF(AND($A31=1,$A32&lt;&gt;2),15,IF(AND($A31=2,$A32&lt;&gt;3),15,_xlfn.IFS($A31=1,33,$A31=2,27,$A31=3,21,$A31=4,15,$A31=5,14,$A31=6,13,$A31=7,12,$A31=8,11,$A31=9,10,$A31=10,9,$A31=11,8,$A31=12,7,$A31=13,6,$A31=14,5,$A31=15,4,$A31=16,3,$A31=17,2,$A31=18,1,$A31&gt;18,""))))))</f>
        <v>21</v>
      </c>
    </row>
    <row r="32" spans="1:9" x14ac:dyDescent="0.25">
      <c r="A32" s="17">
        <f>IF(G32="DNF","Ret",IF(E32=E31,A31+1,1))</f>
        <v>1</v>
      </c>
      <c r="B32" s="61">
        <v>872</v>
      </c>
      <c r="C32" s="3" t="s">
        <v>110</v>
      </c>
      <c r="D32" s="3" t="s">
        <v>11</v>
      </c>
      <c r="E32" s="3" t="s">
        <v>130</v>
      </c>
      <c r="F32" s="3">
        <v>2</v>
      </c>
      <c r="G32" s="6" t="s">
        <v>111</v>
      </c>
      <c r="H32" s="62"/>
      <c r="I32" s="58" t="e" cm="1">
        <f t="array" ref="I32">IF($D32="Equipo Neutro","",IF($A32="Ret","",IF(AND($A32=1,$A33=2,#REF!&lt;&gt;3),21,IF(AND($A32=1,$A33&lt;&gt;2),15,IF(AND($A32=2,$A33&lt;&gt;3),15,_xlfn.IFS($A32=1,33,$A32=2,27,$A32=3,21,$A32=4,15,$A32=5,14,$A32=6,13,$A32=7,12,$A32=8,11,$A32=9,10,$A32=10,9,$A32=11,8,$A32=12,7,$A32=13,6,$A32=14,5,$A32=15,4,$A32=16,3,$A32=17,2,$A32=18,1,$A32&gt;18,""))))))</f>
        <v>#REF!</v>
      </c>
    </row>
    <row r="33" spans="1:9" x14ac:dyDescent="0.25">
      <c r="A33" s="65">
        <f>IF(G33="DNF","Ret",IF(E33=E32,A32+1,1))</f>
        <v>2</v>
      </c>
      <c r="B33" s="66">
        <v>9</v>
      </c>
      <c r="C33" s="67" t="s">
        <v>112</v>
      </c>
      <c r="D33" s="67" t="s">
        <v>57</v>
      </c>
      <c r="E33" s="67" t="s">
        <v>130</v>
      </c>
      <c r="F33" s="67">
        <v>2</v>
      </c>
      <c r="G33" s="68" t="s">
        <v>113</v>
      </c>
      <c r="H33" s="62"/>
      <c r="I33" s="58" t="e" cm="1">
        <f t="array" ref="I33">IF($D33="Equipo Neutro","",IF($A33="Ret","",IF(AND($A33=1,#REF!=2,#REF!&lt;&gt;3),21,IF(AND($A33=1,#REF!&lt;&gt;2),15,IF(AND($A33=2,#REF!&lt;&gt;3),15,_xlfn.IFS($A33=1,33,$A33=2,27,$A33=3,21,$A33=4,15,$A33=5,14,$A33=6,13,$A33=7,12,$A33=8,11,$A33=9,10,$A33=10,9,$A33=11,8,$A33=12,7,$A33=13,6,$A33=14,5,$A33=15,4,$A33=16,3,$A33=17,2,$A33=18,1,$A33&gt;18,""))))))</f>
        <v>#REF!</v>
      </c>
    </row>
    <row r="34" spans="1:9" x14ac:dyDescent="0.25">
      <c r="A34" s="17"/>
      <c r="B34" s="61"/>
      <c r="H34" s="62"/>
    </row>
    <row r="35" spans="1:9" x14ac:dyDescent="0.25">
      <c r="A35" s="17"/>
      <c r="B35" s="61"/>
      <c r="H35" s="62"/>
    </row>
    <row r="36" spans="1:9" x14ac:dyDescent="0.25">
      <c r="A36" s="17"/>
      <c r="B36" s="61"/>
      <c r="C36" s="17" t="s">
        <v>331</v>
      </c>
      <c r="D36" s="50" t="s">
        <v>328</v>
      </c>
      <c r="H36" s="62"/>
    </row>
    <row r="37" spans="1:9" x14ac:dyDescent="0.25">
      <c r="A37" s="17"/>
      <c r="B37" s="61"/>
      <c r="C37" s="17" t="s">
        <v>332</v>
      </c>
      <c r="D37" s="50" t="s">
        <v>329</v>
      </c>
      <c r="H37" s="62"/>
    </row>
    <row r="38" spans="1:9" x14ac:dyDescent="0.25">
      <c r="A38" s="17"/>
      <c r="B38" s="61"/>
      <c r="C38" s="17" t="s">
        <v>333</v>
      </c>
      <c r="D38" s="50" t="s">
        <v>330</v>
      </c>
      <c r="H38" s="62"/>
    </row>
    <row r="39" spans="1:9" x14ac:dyDescent="0.25">
      <c r="A39" s="17"/>
      <c r="B39" s="61"/>
      <c r="C39" s="17" t="s">
        <v>334</v>
      </c>
      <c r="D39" s="50" t="s">
        <v>335</v>
      </c>
      <c r="H39" s="62"/>
    </row>
    <row r="40" spans="1:9" x14ac:dyDescent="0.25">
      <c r="A40" s="17"/>
      <c r="B40" s="61"/>
      <c r="H40" s="62"/>
    </row>
    <row r="41" spans="1:9" x14ac:dyDescent="0.25">
      <c r="A41" s="17"/>
      <c r="B41" s="61"/>
      <c r="H41" s="62"/>
    </row>
    <row r="42" spans="1:9" x14ac:dyDescent="0.25">
      <c r="A42" s="17"/>
      <c r="B42" s="61"/>
      <c r="H42" s="62"/>
    </row>
  </sheetData>
  <autoFilter ref="A5:I5" xr:uid="{BC76C39D-5B37-41CE-9F6D-70910C28C460}"/>
  <conditionalFormatting sqref="A5:I5">
    <cfRule type="expression" dxfId="4" priority="1">
      <formula>#REF!=1</formula>
    </cfRule>
  </conditionalFormatting>
  <pageMargins left="0.36" right="0.28000000000000003" top="0.3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7F164-2BB2-4AC5-A1D7-D41D4A6163DD}">
  <dimension ref="A1:O110"/>
  <sheetViews>
    <sheetView tabSelected="1" workbookViewId="0">
      <pane ySplit="5" topLeftCell="A12" activePane="bottomLeft" state="frozen"/>
      <selection pane="bottomLeft" activeCell="L87" sqref="L87:L93"/>
    </sheetView>
  </sheetViews>
  <sheetFormatPr baseColWidth="10" defaultRowHeight="16.5" x14ac:dyDescent="0.25"/>
  <cols>
    <col min="1" max="1" width="3.140625" style="3" customWidth="1"/>
    <col min="2" max="2" width="5.5703125" style="6" customWidth="1"/>
    <col min="3" max="3" width="26.5703125" style="3" customWidth="1"/>
    <col min="4" max="4" width="26" style="3" customWidth="1"/>
    <col min="5" max="5" width="20.140625" style="3" customWidth="1"/>
    <col min="6" max="6" width="12.85546875" style="3" hidden="1" customWidth="1"/>
    <col min="7" max="7" width="11.140625" style="6" customWidth="1"/>
    <col min="8" max="8" width="10.85546875" style="6" hidden="1" customWidth="1"/>
    <col min="9" max="9" width="3.5703125" style="58" customWidth="1"/>
    <col min="10" max="10" width="4.7109375" style="6" hidden="1" customWidth="1"/>
    <col min="11" max="11" width="11.42578125" style="3" customWidth="1"/>
    <col min="12" max="12" width="11.42578125" style="3"/>
    <col min="13" max="13" width="27.5703125" style="3" bestFit="1" customWidth="1"/>
    <col min="14" max="14" width="12.85546875" style="3" bestFit="1" customWidth="1"/>
    <col min="15" max="16384" width="11.42578125" style="3"/>
  </cols>
  <sheetData>
    <row r="1" spans="1:10" ht="18.75" x14ac:dyDescent="0.25">
      <c r="A1" s="50" t="s">
        <v>24</v>
      </c>
      <c r="C1" s="114" t="s">
        <v>55</v>
      </c>
      <c r="D1" s="115"/>
      <c r="E1" s="115"/>
    </row>
    <row r="2" spans="1:10" x14ac:dyDescent="0.25">
      <c r="A2" s="59" t="s">
        <v>0</v>
      </c>
      <c r="C2" s="52" t="s">
        <v>340</v>
      </c>
    </row>
    <row r="3" spans="1:10" ht="22.5" x14ac:dyDescent="0.45">
      <c r="A3" s="2"/>
      <c r="D3" s="116" t="s">
        <v>16</v>
      </c>
    </row>
    <row r="4" spans="1:10" ht="7.5" customHeight="1" x14ac:dyDescent="0.25">
      <c r="B4" s="60"/>
    </row>
    <row r="5" spans="1:10" x14ac:dyDescent="0.25">
      <c r="A5" s="34" t="s">
        <v>1</v>
      </c>
      <c r="B5" s="117" t="s">
        <v>2</v>
      </c>
      <c r="C5" s="34" t="s">
        <v>3</v>
      </c>
      <c r="D5" s="34" t="s">
        <v>4</v>
      </c>
      <c r="E5" s="34" t="s">
        <v>6</v>
      </c>
      <c r="F5" s="34" t="s">
        <v>7</v>
      </c>
      <c r="G5" s="35" t="s">
        <v>5</v>
      </c>
      <c r="H5" s="35" t="s">
        <v>44</v>
      </c>
      <c r="I5" s="118" t="s">
        <v>23</v>
      </c>
      <c r="J5" s="35" t="s">
        <v>336</v>
      </c>
    </row>
    <row r="6" spans="1:10" x14ac:dyDescent="0.25">
      <c r="A6" s="102"/>
      <c r="B6" s="103">
        <v>211</v>
      </c>
      <c r="C6" s="104" t="s">
        <v>114</v>
      </c>
      <c r="D6" s="104" t="s">
        <v>115</v>
      </c>
      <c r="E6" s="104" t="s">
        <v>296</v>
      </c>
      <c r="F6" s="104">
        <v>2</v>
      </c>
      <c r="G6" s="105" t="s">
        <v>297</v>
      </c>
      <c r="H6" s="106"/>
      <c r="I6" s="107"/>
      <c r="J6" s="105"/>
    </row>
    <row r="7" spans="1:10" x14ac:dyDescent="0.25">
      <c r="A7" s="17">
        <f t="shared" ref="A7:A10" si="0">IF(G7="DNF","Ret",IF(E7=E6,A6+1,1))</f>
        <v>1</v>
      </c>
      <c r="B7" s="61">
        <v>508</v>
      </c>
      <c r="C7" s="3" t="s">
        <v>118</v>
      </c>
      <c r="D7" s="3" t="s">
        <v>15</v>
      </c>
      <c r="E7" s="3" t="s">
        <v>285</v>
      </c>
      <c r="F7" s="3">
        <v>2</v>
      </c>
      <c r="G7" s="6" t="s">
        <v>119</v>
      </c>
      <c r="H7" s="62"/>
      <c r="I7" s="58">
        <v>33</v>
      </c>
    </row>
    <row r="8" spans="1:10" x14ac:dyDescent="0.25">
      <c r="A8" s="17">
        <f t="shared" si="0"/>
        <v>2</v>
      </c>
      <c r="B8" s="61">
        <v>883</v>
      </c>
      <c r="C8" s="3" t="s">
        <v>116</v>
      </c>
      <c r="D8" s="3" t="s">
        <v>11</v>
      </c>
      <c r="E8" s="3" t="s">
        <v>285</v>
      </c>
      <c r="F8" s="3">
        <v>2</v>
      </c>
      <c r="G8" s="6" t="s">
        <v>117</v>
      </c>
      <c r="H8" s="62"/>
      <c r="I8" s="58">
        <v>27</v>
      </c>
      <c r="J8" s="99"/>
    </row>
    <row r="9" spans="1:10" x14ac:dyDescent="0.25">
      <c r="A9" s="65">
        <f t="shared" si="0"/>
        <v>3</v>
      </c>
      <c r="B9" s="66">
        <v>507</v>
      </c>
      <c r="C9" s="67" t="s">
        <v>120</v>
      </c>
      <c r="D9" s="67" t="s">
        <v>15</v>
      </c>
      <c r="E9" s="67" t="s">
        <v>285</v>
      </c>
      <c r="F9" s="67">
        <v>2</v>
      </c>
      <c r="G9" s="68" t="s">
        <v>131</v>
      </c>
      <c r="H9" s="85"/>
      <c r="I9" s="86">
        <v>21</v>
      </c>
      <c r="J9" s="100" t="s">
        <v>303</v>
      </c>
    </row>
    <row r="10" spans="1:10" x14ac:dyDescent="0.25">
      <c r="A10" s="74">
        <f t="shared" si="0"/>
        <v>1</v>
      </c>
      <c r="B10" s="75">
        <v>516</v>
      </c>
      <c r="C10" s="76" t="s">
        <v>121</v>
      </c>
      <c r="D10" s="76" t="s">
        <v>15</v>
      </c>
      <c r="E10" s="76" t="s">
        <v>293</v>
      </c>
      <c r="F10" s="76">
        <v>2</v>
      </c>
      <c r="G10" s="77" t="s">
        <v>122</v>
      </c>
      <c r="H10" s="87"/>
      <c r="I10" s="88">
        <v>15</v>
      </c>
      <c r="J10" s="101"/>
    </row>
    <row r="11" spans="1:10" x14ac:dyDescent="0.25">
      <c r="A11" s="78">
        <f>IF(G11="DNF","Ret",IF(E11=E46,A46+1,1))</f>
        <v>1</v>
      </c>
      <c r="B11" s="79">
        <v>215</v>
      </c>
      <c r="C11" s="80" t="s">
        <v>163</v>
      </c>
      <c r="D11" s="80" t="s">
        <v>164</v>
      </c>
      <c r="E11" s="80" t="s">
        <v>304</v>
      </c>
      <c r="F11" s="80">
        <v>3</v>
      </c>
      <c r="G11" s="81" t="s">
        <v>165</v>
      </c>
      <c r="H11" s="62"/>
      <c r="I11" s="58">
        <v>33</v>
      </c>
      <c r="J11" s="99"/>
    </row>
    <row r="12" spans="1:10" x14ac:dyDescent="0.25">
      <c r="A12" s="17">
        <f>IF(G12="DNF","Ret",IF(E12=E11,A11+1,1))</f>
        <v>2</v>
      </c>
      <c r="B12" s="61">
        <v>345</v>
      </c>
      <c r="C12" s="3" t="s">
        <v>166</v>
      </c>
      <c r="D12" s="3" t="s">
        <v>167</v>
      </c>
      <c r="E12" s="3" t="s">
        <v>304</v>
      </c>
      <c r="F12" s="3">
        <v>3</v>
      </c>
      <c r="G12" s="6" t="s">
        <v>168</v>
      </c>
      <c r="H12" s="62"/>
      <c r="I12" s="58">
        <v>27</v>
      </c>
    </row>
    <row r="13" spans="1:10" x14ac:dyDescent="0.25">
      <c r="A13" s="17">
        <f>IF(G13="DNF","Ret",IF(E13=E12,A12+1,1))</f>
        <v>3</v>
      </c>
      <c r="B13" s="61">
        <v>210</v>
      </c>
      <c r="C13" s="3" t="s">
        <v>169</v>
      </c>
      <c r="D13" s="3" t="s">
        <v>164</v>
      </c>
      <c r="E13" s="3" t="s">
        <v>304</v>
      </c>
      <c r="F13" s="3">
        <v>3</v>
      </c>
      <c r="G13" s="6" t="s">
        <v>170</v>
      </c>
      <c r="H13" s="62"/>
      <c r="I13" s="58">
        <v>21</v>
      </c>
    </row>
    <row r="14" spans="1:10" x14ac:dyDescent="0.25">
      <c r="A14" s="17">
        <f>IF(G14="DNF","Ret",IF(E14=E13,A13+1,1))</f>
        <v>4</v>
      </c>
      <c r="B14" s="61">
        <v>332</v>
      </c>
      <c r="C14" s="3" t="s">
        <v>171</v>
      </c>
      <c r="D14" s="3" t="s">
        <v>167</v>
      </c>
      <c r="E14" s="3" t="s">
        <v>304</v>
      </c>
      <c r="F14" s="3">
        <v>3</v>
      </c>
      <c r="G14" s="6" t="s">
        <v>172</v>
      </c>
      <c r="H14" s="62"/>
      <c r="I14" s="58">
        <v>14</v>
      </c>
    </row>
    <row r="15" spans="1:10" x14ac:dyDescent="0.25">
      <c r="A15" s="17">
        <f>IF(G15="DNF","Ret",IF(E15=E14,A14+1,1))</f>
        <v>5</v>
      </c>
      <c r="B15" s="61">
        <v>511</v>
      </c>
      <c r="C15" s="3" t="s">
        <v>173</v>
      </c>
      <c r="D15" s="3" t="s">
        <v>15</v>
      </c>
      <c r="E15" s="3" t="s">
        <v>304</v>
      </c>
      <c r="F15" s="3">
        <v>3</v>
      </c>
      <c r="G15" s="6" t="s">
        <v>174</v>
      </c>
      <c r="H15" s="62"/>
      <c r="I15" s="58">
        <v>13</v>
      </c>
    </row>
    <row r="16" spans="1:10" x14ac:dyDescent="0.25">
      <c r="A16" s="17" t="s">
        <v>301</v>
      </c>
      <c r="B16" s="61">
        <v>513</v>
      </c>
      <c r="C16" s="3" t="s">
        <v>175</v>
      </c>
      <c r="D16" s="3" t="s">
        <v>15</v>
      </c>
      <c r="E16" s="3" t="s">
        <v>304</v>
      </c>
      <c r="F16" s="3">
        <v>3</v>
      </c>
      <c r="G16" s="6" t="s">
        <v>299</v>
      </c>
      <c r="H16" s="62"/>
      <c r="I16" s="58" t="s">
        <v>341</v>
      </c>
      <c r="J16" s="100" t="s">
        <v>274</v>
      </c>
    </row>
    <row r="17" spans="1:10" x14ac:dyDescent="0.25">
      <c r="A17" s="78">
        <f t="shared" ref="A17:A31" si="1">IF(G17="DNF","Ret",IF(E17=E16,A16+1,1))</f>
        <v>1</v>
      </c>
      <c r="B17" s="79">
        <v>335</v>
      </c>
      <c r="C17" s="80" t="s">
        <v>176</v>
      </c>
      <c r="D17" s="80" t="s">
        <v>167</v>
      </c>
      <c r="E17" s="80" t="s">
        <v>279</v>
      </c>
      <c r="F17" s="80">
        <v>3</v>
      </c>
      <c r="G17" s="81" t="s">
        <v>177</v>
      </c>
      <c r="H17" s="62"/>
      <c r="I17" s="58">
        <v>33</v>
      </c>
      <c r="J17" s="99"/>
    </row>
    <row r="18" spans="1:10" x14ac:dyDescent="0.25">
      <c r="A18" s="17">
        <f t="shared" si="1"/>
        <v>2</v>
      </c>
      <c r="B18" s="61">
        <v>220</v>
      </c>
      <c r="C18" s="3" t="s">
        <v>178</v>
      </c>
      <c r="D18" s="3" t="s">
        <v>164</v>
      </c>
      <c r="E18" s="3" t="s">
        <v>279</v>
      </c>
      <c r="F18" s="3">
        <v>3</v>
      </c>
      <c r="G18" s="6" t="s">
        <v>179</v>
      </c>
      <c r="H18" s="62"/>
      <c r="I18" s="58">
        <v>21</v>
      </c>
      <c r="J18" s="68"/>
    </row>
    <row r="19" spans="1:10" x14ac:dyDescent="0.25">
      <c r="A19" s="78">
        <f t="shared" si="1"/>
        <v>1</v>
      </c>
      <c r="B19" s="79">
        <v>1500</v>
      </c>
      <c r="C19" s="80" t="s">
        <v>180</v>
      </c>
      <c r="D19" s="80" t="s">
        <v>133</v>
      </c>
      <c r="E19" s="80" t="s">
        <v>291</v>
      </c>
      <c r="F19" s="80">
        <v>3</v>
      </c>
      <c r="G19" s="81" t="s">
        <v>181</v>
      </c>
      <c r="H19" s="62"/>
      <c r="I19" s="58">
        <v>15</v>
      </c>
      <c r="J19" s="99"/>
    </row>
    <row r="20" spans="1:10" x14ac:dyDescent="0.25">
      <c r="A20" s="17">
        <f t="shared" si="1"/>
        <v>2</v>
      </c>
      <c r="B20" s="61">
        <v>506</v>
      </c>
      <c r="C20" s="3" t="s">
        <v>182</v>
      </c>
      <c r="D20" s="3" t="s">
        <v>15</v>
      </c>
      <c r="E20" s="3" t="s">
        <v>291</v>
      </c>
      <c r="F20" s="3">
        <v>3</v>
      </c>
      <c r="G20" s="6" t="s">
        <v>183</v>
      </c>
      <c r="H20" s="62"/>
      <c r="I20" s="58">
        <v>12</v>
      </c>
      <c r="J20" s="99" t="s">
        <v>274</v>
      </c>
    </row>
    <row r="21" spans="1:10" x14ac:dyDescent="0.25">
      <c r="A21" s="17">
        <f t="shared" si="1"/>
        <v>3</v>
      </c>
      <c r="B21" s="61">
        <v>882</v>
      </c>
      <c r="C21" s="3" t="s">
        <v>184</v>
      </c>
      <c r="D21" s="3" t="s">
        <v>11</v>
      </c>
      <c r="E21" s="3" t="s">
        <v>291</v>
      </c>
      <c r="F21" s="3">
        <v>3</v>
      </c>
      <c r="G21" s="6" t="s">
        <v>185</v>
      </c>
      <c r="H21" s="62"/>
      <c r="I21" s="58">
        <v>11</v>
      </c>
      <c r="J21" s="68"/>
    </row>
    <row r="22" spans="1:10" x14ac:dyDescent="0.25">
      <c r="A22" s="78">
        <f t="shared" si="1"/>
        <v>1</v>
      </c>
      <c r="B22" s="79">
        <v>509</v>
      </c>
      <c r="C22" s="80" t="s">
        <v>186</v>
      </c>
      <c r="D22" s="80" t="s">
        <v>15</v>
      </c>
      <c r="E22" s="80" t="s">
        <v>292</v>
      </c>
      <c r="F22" s="80">
        <v>3</v>
      </c>
      <c r="G22" s="81" t="s">
        <v>187</v>
      </c>
      <c r="H22" s="62"/>
      <c r="I22" s="58">
        <v>27</v>
      </c>
      <c r="J22" s="99"/>
    </row>
    <row r="23" spans="1:10" x14ac:dyDescent="0.25">
      <c r="A23" s="65">
        <f t="shared" si="1"/>
        <v>2</v>
      </c>
      <c r="B23" s="66">
        <v>510</v>
      </c>
      <c r="C23" s="67" t="s">
        <v>305</v>
      </c>
      <c r="D23" s="67" t="s">
        <v>15</v>
      </c>
      <c r="E23" s="67" t="s">
        <v>292</v>
      </c>
      <c r="F23" s="67">
        <v>3</v>
      </c>
      <c r="G23" s="68" t="s">
        <v>188</v>
      </c>
      <c r="H23" s="62"/>
      <c r="I23" s="58">
        <v>15</v>
      </c>
      <c r="J23" s="68"/>
    </row>
    <row r="24" spans="1:10" x14ac:dyDescent="0.25">
      <c r="A24" s="78">
        <f t="shared" si="1"/>
        <v>1</v>
      </c>
      <c r="B24" s="79">
        <v>331</v>
      </c>
      <c r="C24" s="80" t="s">
        <v>189</v>
      </c>
      <c r="D24" s="80" t="s">
        <v>167</v>
      </c>
      <c r="E24" s="80" t="s">
        <v>280</v>
      </c>
      <c r="F24" s="80">
        <v>3</v>
      </c>
      <c r="G24" s="81" t="s">
        <v>190</v>
      </c>
      <c r="H24" s="62"/>
      <c r="I24" s="58">
        <v>33</v>
      </c>
      <c r="J24" s="99"/>
    </row>
    <row r="25" spans="1:10" x14ac:dyDescent="0.25">
      <c r="A25" s="17">
        <f t="shared" si="1"/>
        <v>2</v>
      </c>
      <c r="B25" s="61">
        <v>338</v>
      </c>
      <c r="C25" s="3" t="s">
        <v>191</v>
      </c>
      <c r="D25" s="3" t="s">
        <v>167</v>
      </c>
      <c r="E25" s="3" t="s">
        <v>280</v>
      </c>
      <c r="F25" s="3">
        <v>3</v>
      </c>
      <c r="G25" s="6" t="s">
        <v>192</v>
      </c>
      <c r="H25" s="62"/>
      <c r="I25" s="58">
        <v>27</v>
      </c>
    </row>
    <row r="26" spans="1:10" x14ac:dyDescent="0.25">
      <c r="A26" s="17">
        <f t="shared" si="1"/>
        <v>3</v>
      </c>
      <c r="B26" s="61">
        <v>504</v>
      </c>
      <c r="C26" s="3" t="s">
        <v>193</v>
      </c>
      <c r="D26" s="3" t="s">
        <v>15</v>
      </c>
      <c r="E26" s="3" t="s">
        <v>280</v>
      </c>
      <c r="F26" s="3">
        <v>3</v>
      </c>
      <c r="G26" s="6" t="s">
        <v>194</v>
      </c>
      <c r="H26" s="62"/>
      <c r="I26" s="58">
        <v>21</v>
      </c>
    </row>
    <row r="27" spans="1:10" x14ac:dyDescent="0.25">
      <c r="A27" s="17">
        <f t="shared" si="1"/>
        <v>4</v>
      </c>
      <c r="B27" s="61">
        <v>350</v>
      </c>
      <c r="C27" s="3" t="s">
        <v>195</v>
      </c>
      <c r="D27" s="3" t="s">
        <v>167</v>
      </c>
      <c r="E27" s="3" t="s">
        <v>280</v>
      </c>
      <c r="F27" s="3">
        <v>3</v>
      </c>
      <c r="G27" s="6" t="s">
        <v>196</v>
      </c>
      <c r="H27" s="62"/>
      <c r="I27" s="58">
        <v>15</v>
      </c>
    </row>
    <row r="28" spans="1:10" x14ac:dyDescent="0.25">
      <c r="A28" s="17">
        <f t="shared" si="1"/>
        <v>5</v>
      </c>
      <c r="B28" s="61">
        <v>242</v>
      </c>
      <c r="C28" s="3" t="s">
        <v>197</v>
      </c>
      <c r="D28" s="3" t="s">
        <v>164</v>
      </c>
      <c r="E28" s="3" t="s">
        <v>280</v>
      </c>
      <c r="F28" s="3">
        <v>3</v>
      </c>
      <c r="G28" s="6" t="s">
        <v>198</v>
      </c>
      <c r="H28" s="62"/>
      <c r="I28" s="58">
        <v>14</v>
      </c>
    </row>
    <row r="29" spans="1:10" x14ac:dyDescent="0.25">
      <c r="A29" s="17">
        <f t="shared" si="1"/>
        <v>6</v>
      </c>
      <c r="B29" s="61">
        <v>18</v>
      </c>
      <c r="C29" s="3" t="s">
        <v>199</v>
      </c>
      <c r="D29" s="3" t="s">
        <v>57</v>
      </c>
      <c r="E29" s="3" t="s">
        <v>280</v>
      </c>
      <c r="F29" s="3">
        <v>3</v>
      </c>
      <c r="G29" s="6" t="s">
        <v>200</v>
      </c>
      <c r="H29" s="62"/>
      <c r="I29" s="58">
        <v>13</v>
      </c>
      <c r="J29" s="68"/>
    </row>
    <row r="30" spans="1:10" x14ac:dyDescent="0.25">
      <c r="A30" s="78">
        <f t="shared" si="1"/>
        <v>1</v>
      </c>
      <c r="B30" s="79">
        <v>19</v>
      </c>
      <c r="C30" s="80" t="s">
        <v>201</v>
      </c>
      <c r="D30" s="80" t="s">
        <v>57</v>
      </c>
      <c r="E30" s="80" t="s">
        <v>281</v>
      </c>
      <c r="F30" s="80">
        <v>3</v>
      </c>
      <c r="G30" s="81" t="s">
        <v>202</v>
      </c>
      <c r="H30" s="62"/>
      <c r="I30" s="58">
        <v>21</v>
      </c>
      <c r="J30" s="99"/>
    </row>
    <row r="31" spans="1:10" x14ac:dyDescent="0.25">
      <c r="A31" s="65">
        <f t="shared" si="1"/>
        <v>2</v>
      </c>
      <c r="B31" s="66">
        <v>505</v>
      </c>
      <c r="C31" s="67" t="s">
        <v>203</v>
      </c>
      <c r="D31" s="67" t="s">
        <v>15</v>
      </c>
      <c r="E31" s="67" t="s">
        <v>281</v>
      </c>
      <c r="F31" s="67">
        <v>3</v>
      </c>
      <c r="G31" s="68" t="s">
        <v>204</v>
      </c>
      <c r="H31" s="62"/>
      <c r="I31" s="58">
        <v>15</v>
      </c>
      <c r="J31" s="68"/>
    </row>
    <row r="32" spans="1:10" x14ac:dyDescent="0.25">
      <c r="A32" s="17">
        <f>IF(G32="DNF","Ret",IF(E32=E10,A10+1,1))</f>
        <v>1</v>
      </c>
      <c r="B32" s="61">
        <v>1504</v>
      </c>
      <c r="C32" s="3" t="s">
        <v>132</v>
      </c>
      <c r="D32" s="3" t="s">
        <v>133</v>
      </c>
      <c r="E32" s="3" t="s">
        <v>277</v>
      </c>
      <c r="F32" s="3">
        <v>3</v>
      </c>
      <c r="G32" s="6" t="s">
        <v>134</v>
      </c>
      <c r="H32" s="62"/>
      <c r="I32" s="58">
        <v>33</v>
      </c>
    </row>
    <row r="33" spans="1:10" x14ac:dyDescent="0.25">
      <c r="A33" s="17">
        <f t="shared" ref="A33:A46" si="2">IF(G33="DNF","Ret",IF(E33=E32,A32+1,1))</f>
        <v>2</v>
      </c>
      <c r="B33" s="61">
        <v>503</v>
      </c>
      <c r="C33" s="3" t="s">
        <v>135</v>
      </c>
      <c r="D33" s="3" t="s">
        <v>15</v>
      </c>
      <c r="E33" s="3" t="s">
        <v>277</v>
      </c>
      <c r="F33" s="3">
        <v>3</v>
      </c>
      <c r="G33" s="6" t="s">
        <v>136</v>
      </c>
      <c r="H33" s="62"/>
      <c r="I33" s="58">
        <v>27</v>
      </c>
      <c r="J33" s="99" t="s">
        <v>274</v>
      </c>
    </row>
    <row r="34" spans="1:10" x14ac:dyDescent="0.25">
      <c r="A34" s="17">
        <f t="shared" si="2"/>
        <v>3</v>
      </c>
      <c r="B34" s="61">
        <v>887</v>
      </c>
      <c r="C34" s="3" t="s">
        <v>137</v>
      </c>
      <c r="D34" s="3" t="s">
        <v>11</v>
      </c>
      <c r="E34" s="3" t="s">
        <v>277</v>
      </c>
      <c r="F34" s="3">
        <v>3</v>
      </c>
      <c r="G34" s="6" t="s">
        <v>138</v>
      </c>
      <c r="H34" s="62"/>
      <c r="I34" s="58">
        <v>21</v>
      </c>
    </row>
    <row r="35" spans="1:10" x14ac:dyDescent="0.25">
      <c r="A35" s="17">
        <f t="shared" si="2"/>
        <v>4</v>
      </c>
      <c r="B35" s="61">
        <v>23</v>
      </c>
      <c r="C35" s="3" t="s">
        <v>139</v>
      </c>
      <c r="D35" s="3" t="s">
        <v>57</v>
      </c>
      <c r="E35" s="3" t="s">
        <v>277</v>
      </c>
      <c r="F35" s="3">
        <v>3</v>
      </c>
      <c r="G35" s="6" t="s">
        <v>140</v>
      </c>
      <c r="H35" s="62"/>
      <c r="I35" s="58">
        <v>15</v>
      </c>
    </row>
    <row r="36" spans="1:10" x14ac:dyDescent="0.25">
      <c r="A36" s="17">
        <f t="shared" si="2"/>
        <v>5</v>
      </c>
      <c r="B36" s="61">
        <v>15</v>
      </c>
      <c r="C36" s="3" t="s">
        <v>141</v>
      </c>
      <c r="D36" s="3" t="s">
        <v>57</v>
      </c>
      <c r="E36" s="3" t="s">
        <v>277</v>
      </c>
      <c r="F36" s="3">
        <v>3</v>
      </c>
      <c r="G36" s="6" t="s">
        <v>142</v>
      </c>
      <c r="H36" s="62"/>
      <c r="I36" s="58">
        <v>14</v>
      </c>
    </row>
    <row r="37" spans="1:10" x14ac:dyDescent="0.25">
      <c r="A37" s="17">
        <f t="shared" si="2"/>
        <v>6</v>
      </c>
      <c r="B37" s="61">
        <v>886</v>
      </c>
      <c r="C37" s="3" t="s">
        <v>143</v>
      </c>
      <c r="D37" s="3" t="s">
        <v>11</v>
      </c>
      <c r="E37" s="3" t="s">
        <v>277</v>
      </c>
      <c r="F37" s="3">
        <v>3</v>
      </c>
      <c r="G37" s="6" t="s">
        <v>144</v>
      </c>
      <c r="H37" s="62"/>
      <c r="I37" s="58">
        <v>13</v>
      </c>
    </row>
    <row r="38" spans="1:10" x14ac:dyDescent="0.25">
      <c r="A38" s="17">
        <f t="shared" si="2"/>
        <v>7</v>
      </c>
      <c r="B38" s="61">
        <v>14</v>
      </c>
      <c r="C38" s="3" t="s">
        <v>145</v>
      </c>
      <c r="D38" s="3" t="s">
        <v>57</v>
      </c>
      <c r="E38" s="3" t="s">
        <v>277</v>
      </c>
      <c r="F38" s="3">
        <v>3</v>
      </c>
      <c r="G38" s="6" t="s">
        <v>146</v>
      </c>
      <c r="H38" s="62"/>
      <c r="I38" s="58">
        <v>12</v>
      </c>
    </row>
    <row r="39" spans="1:10" x14ac:dyDescent="0.25">
      <c r="A39" s="65">
        <f t="shared" si="2"/>
        <v>8</v>
      </c>
      <c r="B39" s="66">
        <v>121</v>
      </c>
      <c r="C39" s="67" t="s">
        <v>147</v>
      </c>
      <c r="D39" s="67" t="s">
        <v>72</v>
      </c>
      <c r="E39" s="67" t="s">
        <v>277</v>
      </c>
      <c r="F39" s="67">
        <v>3</v>
      </c>
      <c r="G39" s="68" t="s">
        <v>148</v>
      </c>
      <c r="H39" s="62"/>
      <c r="I39" s="58">
        <v>11</v>
      </c>
      <c r="J39" s="68"/>
    </row>
    <row r="40" spans="1:10" x14ac:dyDescent="0.25">
      <c r="A40" s="78">
        <f t="shared" si="2"/>
        <v>1</v>
      </c>
      <c r="B40" s="79">
        <v>867</v>
      </c>
      <c r="C40" s="80" t="s">
        <v>149</v>
      </c>
      <c r="D40" s="80" t="s">
        <v>11</v>
      </c>
      <c r="E40" s="80" t="s">
        <v>278</v>
      </c>
      <c r="F40" s="80">
        <v>3</v>
      </c>
      <c r="G40" s="81" t="s">
        <v>342</v>
      </c>
      <c r="H40" s="62"/>
      <c r="I40" s="58">
        <v>33</v>
      </c>
      <c r="J40" s="99" t="s">
        <v>274</v>
      </c>
    </row>
    <row r="41" spans="1:10" x14ac:dyDescent="0.25">
      <c r="A41" s="17">
        <f t="shared" si="2"/>
        <v>2</v>
      </c>
      <c r="B41" s="61">
        <v>890</v>
      </c>
      <c r="C41" s="3" t="s">
        <v>151</v>
      </c>
      <c r="D41" s="3" t="s">
        <v>11</v>
      </c>
      <c r="E41" s="3" t="s">
        <v>278</v>
      </c>
      <c r="F41" s="3">
        <v>3</v>
      </c>
      <c r="G41" s="6" t="s">
        <v>152</v>
      </c>
      <c r="H41" s="62"/>
      <c r="I41" s="58">
        <v>27</v>
      </c>
    </row>
    <row r="42" spans="1:10" x14ac:dyDescent="0.25">
      <c r="A42" s="17">
        <f t="shared" si="2"/>
        <v>3</v>
      </c>
      <c r="B42" s="61">
        <v>879</v>
      </c>
      <c r="C42" s="3" t="s">
        <v>153</v>
      </c>
      <c r="D42" s="3" t="s">
        <v>11</v>
      </c>
      <c r="E42" s="3" t="s">
        <v>278</v>
      </c>
      <c r="F42" s="3">
        <v>3</v>
      </c>
      <c r="G42" s="6" t="s">
        <v>154</v>
      </c>
      <c r="H42" s="62"/>
      <c r="I42" s="58">
        <v>21</v>
      </c>
    </row>
    <row r="43" spans="1:10" x14ac:dyDescent="0.25">
      <c r="A43" s="17">
        <f t="shared" si="2"/>
        <v>4</v>
      </c>
      <c r="B43" s="61">
        <v>857</v>
      </c>
      <c r="C43" s="3" t="s">
        <v>155</v>
      </c>
      <c r="D43" s="3" t="s">
        <v>11</v>
      </c>
      <c r="E43" s="3" t="s">
        <v>278</v>
      </c>
      <c r="F43" s="3">
        <v>3</v>
      </c>
      <c r="G43" s="6" t="s">
        <v>156</v>
      </c>
      <c r="H43" s="62"/>
      <c r="I43" s="58">
        <v>15</v>
      </c>
    </row>
    <row r="44" spans="1:10" x14ac:dyDescent="0.25">
      <c r="A44" s="17">
        <f t="shared" si="2"/>
        <v>5</v>
      </c>
      <c r="B44" s="61">
        <v>17</v>
      </c>
      <c r="C44" s="3" t="s">
        <v>157</v>
      </c>
      <c r="D44" s="3" t="s">
        <v>57</v>
      </c>
      <c r="E44" s="3" t="s">
        <v>278</v>
      </c>
      <c r="F44" s="3">
        <v>3</v>
      </c>
      <c r="G44" s="6" t="s">
        <v>158</v>
      </c>
      <c r="H44" s="62"/>
      <c r="I44" s="58">
        <v>14</v>
      </c>
    </row>
    <row r="45" spans="1:10" x14ac:dyDescent="0.25">
      <c r="A45" s="17">
        <f t="shared" si="2"/>
        <v>6</v>
      </c>
      <c r="B45" s="61">
        <v>141</v>
      </c>
      <c r="C45" s="3" t="s">
        <v>159</v>
      </c>
      <c r="D45" s="3" t="s">
        <v>72</v>
      </c>
      <c r="E45" s="3" t="s">
        <v>278</v>
      </c>
      <c r="F45" s="3">
        <v>3</v>
      </c>
      <c r="G45" s="6" t="s">
        <v>160</v>
      </c>
      <c r="H45" s="62"/>
      <c r="I45" s="58">
        <v>13</v>
      </c>
    </row>
    <row r="46" spans="1:10" x14ac:dyDescent="0.25">
      <c r="A46" s="17">
        <f t="shared" si="2"/>
        <v>7</v>
      </c>
      <c r="B46" s="61">
        <v>16</v>
      </c>
      <c r="C46" s="3" t="s">
        <v>161</v>
      </c>
      <c r="D46" s="3" t="s">
        <v>57</v>
      </c>
      <c r="E46" s="3" t="s">
        <v>278</v>
      </c>
      <c r="F46" s="3">
        <v>3</v>
      </c>
      <c r="G46" s="6" t="s">
        <v>162</v>
      </c>
      <c r="H46" s="62"/>
      <c r="I46" s="58">
        <v>12</v>
      </c>
      <c r="J46" s="68"/>
    </row>
    <row r="47" spans="1:10" x14ac:dyDescent="0.25">
      <c r="A47" s="78">
        <f>IF(G47="DNF","Ret",IF(E47=E31,A31+1,1))</f>
        <v>1</v>
      </c>
      <c r="B47" s="79">
        <v>324</v>
      </c>
      <c r="C47" s="80" t="s">
        <v>206</v>
      </c>
      <c r="D47" s="80" t="s">
        <v>167</v>
      </c>
      <c r="E47" s="80" t="s">
        <v>287</v>
      </c>
      <c r="F47" s="80">
        <v>1</v>
      </c>
      <c r="G47" s="81" t="s">
        <v>207</v>
      </c>
      <c r="H47" s="62"/>
      <c r="I47" s="58">
        <v>27</v>
      </c>
      <c r="J47" s="99"/>
    </row>
    <row r="48" spans="1:10" x14ac:dyDescent="0.25">
      <c r="A48" s="17">
        <f t="shared" ref="A48:A49" si="3">IF(G48="DNF","Ret",IF(E48=E47,A47+1,1))</f>
        <v>2</v>
      </c>
      <c r="B48" s="61">
        <v>21</v>
      </c>
      <c r="C48" s="3" t="s">
        <v>208</v>
      </c>
      <c r="D48" s="3" t="s">
        <v>57</v>
      </c>
      <c r="E48" s="3" t="s">
        <v>287</v>
      </c>
      <c r="F48" s="3">
        <v>1</v>
      </c>
      <c r="G48" s="6" t="s">
        <v>177</v>
      </c>
      <c r="H48" s="62"/>
      <c r="I48" s="58">
        <v>10</v>
      </c>
    </row>
    <row r="49" spans="1:10" x14ac:dyDescent="0.25">
      <c r="A49" s="17">
        <f t="shared" si="3"/>
        <v>3</v>
      </c>
      <c r="B49" s="61">
        <v>20</v>
      </c>
      <c r="C49" s="3" t="s">
        <v>209</v>
      </c>
      <c r="D49" s="3" t="s">
        <v>57</v>
      </c>
      <c r="E49" s="3" t="s">
        <v>287</v>
      </c>
      <c r="F49" s="3">
        <v>1</v>
      </c>
      <c r="G49" s="6" t="s">
        <v>286</v>
      </c>
      <c r="H49" s="62"/>
      <c r="I49" s="58">
        <v>5</v>
      </c>
    </row>
    <row r="50" spans="1:10" x14ac:dyDescent="0.25">
      <c r="A50" s="17" t="s">
        <v>298</v>
      </c>
      <c r="B50" s="61">
        <v>346</v>
      </c>
      <c r="C50" s="3" t="s">
        <v>205</v>
      </c>
      <c r="D50" s="3" t="s">
        <v>167</v>
      </c>
      <c r="E50" s="3" t="s">
        <v>287</v>
      </c>
      <c r="F50" s="3">
        <v>1</v>
      </c>
      <c r="G50" s="6" t="s">
        <v>300</v>
      </c>
      <c r="H50" s="62"/>
      <c r="J50" s="6" t="s">
        <v>318</v>
      </c>
    </row>
    <row r="51" spans="1:10" x14ac:dyDescent="0.25">
      <c r="A51" s="17" t="s">
        <v>301</v>
      </c>
      <c r="B51" s="61">
        <v>515</v>
      </c>
      <c r="C51" s="3" t="s">
        <v>210</v>
      </c>
      <c r="D51" s="3" t="s">
        <v>15</v>
      </c>
      <c r="E51" s="3" t="s">
        <v>287</v>
      </c>
      <c r="F51" s="3">
        <v>1</v>
      </c>
      <c r="G51" s="6" t="s">
        <v>299</v>
      </c>
      <c r="H51" s="62"/>
      <c r="I51" s="58" t="s">
        <v>341</v>
      </c>
      <c r="J51" s="68"/>
    </row>
    <row r="52" spans="1:10" x14ac:dyDescent="0.25">
      <c r="A52" s="78">
        <f t="shared" ref="A52" si="4">IF(G52="DNF","Ret",IF(E52=E51,A51+1,1))</f>
        <v>1</v>
      </c>
      <c r="B52" s="79">
        <v>219</v>
      </c>
      <c r="C52" s="80" t="s">
        <v>211</v>
      </c>
      <c r="D52" s="80" t="s">
        <v>164</v>
      </c>
      <c r="E52" s="80" t="s">
        <v>288</v>
      </c>
      <c r="F52" s="80">
        <v>3</v>
      </c>
      <c r="G52" s="81" t="s">
        <v>212</v>
      </c>
      <c r="H52" s="62"/>
      <c r="I52" s="58">
        <v>27</v>
      </c>
      <c r="J52" s="99"/>
    </row>
    <row r="53" spans="1:10" x14ac:dyDescent="0.25">
      <c r="A53" s="17"/>
      <c r="B53" s="91">
        <v>209</v>
      </c>
      <c r="C53" s="89" t="s">
        <v>213</v>
      </c>
      <c r="D53" s="89" t="s">
        <v>115</v>
      </c>
      <c r="E53" s="89" t="s">
        <v>288</v>
      </c>
      <c r="F53" s="89">
        <v>3</v>
      </c>
      <c r="G53" s="90" t="s">
        <v>214</v>
      </c>
      <c r="H53" s="62"/>
      <c r="I53" s="58" t="e">
        <v>#N/A</v>
      </c>
      <c r="J53" s="68"/>
    </row>
    <row r="54" spans="1:10" x14ac:dyDescent="0.25">
      <c r="A54" s="78">
        <f>IF(G54="DNF","Ret",IF(E54=E52,A52+1,1))</f>
        <v>1</v>
      </c>
      <c r="B54" s="79">
        <v>22</v>
      </c>
      <c r="C54" s="80" t="s">
        <v>215</v>
      </c>
      <c r="D54" s="80" t="s">
        <v>57</v>
      </c>
      <c r="E54" s="80" t="s">
        <v>282</v>
      </c>
      <c r="F54" s="80">
        <v>1</v>
      </c>
      <c r="G54" s="81" t="s">
        <v>216</v>
      </c>
      <c r="H54" s="62"/>
      <c r="I54" s="58">
        <v>21</v>
      </c>
      <c r="J54" s="99"/>
    </row>
    <row r="55" spans="1:10" x14ac:dyDescent="0.25">
      <c r="A55" s="17">
        <f t="shared" ref="A55:A56" si="5">IF(G55="DNF","Ret",IF(E55=E54,A54+1,1))</f>
        <v>2</v>
      </c>
      <c r="B55" s="61">
        <v>349</v>
      </c>
      <c r="C55" s="3" t="s">
        <v>218</v>
      </c>
      <c r="D55" s="3" t="s">
        <v>167</v>
      </c>
      <c r="E55" s="3" t="s">
        <v>282</v>
      </c>
      <c r="F55" s="3">
        <v>1</v>
      </c>
      <c r="G55" s="6" t="s">
        <v>219</v>
      </c>
      <c r="H55" s="62"/>
      <c r="I55" s="58">
        <v>13</v>
      </c>
    </row>
    <row r="56" spans="1:10" x14ac:dyDescent="0.25">
      <c r="A56" s="17">
        <f t="shared" si="5"/>
        <v>3</v>
      </c>
      <c r="B56" s="61">
        <v>330</v>
      </c>
      <c r="C56" s="3" t="s">
        <v>220</v>
      </c>
      <c r="D56" s="3" t="s">
        <v>167</v>
      </c>
      <c r="E56" s="3" t="s">
        <v>282</v>
      </c>
      <c r="F56" s="3">
        <v>1</v>
      </c>
      <c r="G56" s="6" t="s">
        <v>221</v>
      </c>
      <c r="H56" s="62"/>
      <c r="I56" s="58">
        <v>6</v>
      </c>
    </row>
    <row r="57" spans="1:10" x14ac:dyDescent="0.25">
      <c r="A57" s="17" t="s">
        <v>298</v>
      </c>
      <c r="B57" s="61">
        <v>218</v>
      </c>
      <c r="C57" s="3" t="s">
        <v>217</v>
      </c>
      <c r="D57" s="3" t="s">
        <v>164</v>
      </c>
      <c r="E57" s="3" t="s">
        <v>282</v>
      </c>
      <c r="F57" s="3">
        <v>1</v>
      </c>
      <c r="G57" s="6" t="s">
        <v>275</v>
      </c>
      <c r="H57" s="62"/>
      <c r="J57" s="68" t="s">
        <v>318</v>
      </c>
    </row>
    <row r="58" spans="1:10" x14ac:dyDescent="0.25">
      <c r="A58" s="78">
        <f>IF(G58="DNF","Ret",IF(E58=E56,A56+1,1))</f>
        <v>1</v>
      </c>
      <c r="B58" s="79">
        <v>100</v>
      </c>
      <c r="C58" s="80" t="s">
        <v>222</v>
      </c>
      <c r="D58" s="80" t="s">
        <v>72</v>
      </c>
      <c r="E58" s="80" t="s">
        <v>283</v>
      </c>
      <c r="F58" s="80">
        <v>3</v>
      </c>
      <c r="G58" s="81" t="s">
        <v>223</v>
      </c>
      <c r="H58" s="62"/>
      <c r="I58" s="58">
        <v>33</v>
      </c>
      <c r="J58" s="99"/>
    </row>
    <row r="59" spans="1:10" x14ac:dyDescent="0.25">
      <c r="A59" s="17">
        <f t="shared" ref="A59:A67" si="6">IF(G59="DNF","Ret",IF(E59=E58,A58+1,1))</f>
        <v>2</v>
      </c>
      <c r="B59" s="61">
        <v>108</v>
      </c>
      <c r="C59" s="3" t="s">
        <v>224</v>
      </c>
      <c r="D59" s="3" t="s">
        <v>72</v>
      </c>
      <c r="E59" s="3" t="s">
        <v>283</v>
      </c>
      <c r="F59" s="3">
        <v>3</v>
      </c>
      <c r="G59" s="6" t="s">
        <v>225</v>
      </c>
      <c r="H59" s="62"/>
      <c r="I59" s="58">
        <v>21</v>
      </c>
      <c r="J59" s="68"/>
    </row>
    <row r="60" spans="1:10" x14ac:dyDescent="0.25">
      <c r="A60" s="78">
        <f t="shared" si="6"/>
        <v>1</v>
      </c>
      <c r="B60" s="79">
        <v>344</v>
      </c>
      <c r="C60" s="80" t="s">
        <v>227</v>
      </c>
      <c r="D60" s="80" t="s">
        <v>167</v>
      </c>
      <c r="E60" s="80" t="s">
        <v>284</v>
      </c>
      <c r="F60" s="80">
        <v>1</v>
      </c>
      <c r="G60" s="81" t="s">
        <v>228</v>
      </c>
      <c r="H60" s="62"/>
      <c r="I60" s="58">
        <v>33</v>
      </c>
      <c r="J60" s="99"/>
    </row>
    <row r="61" spans="1:10" x14ac:dyDescent="0.25">
      <c r="A61" s="17">
        <f t="shared" si="6"/>
        <v>2</v>
      </c>
      <c r="B61" s="61">
        <v>337</v>
      </c>
      <c r="C61" s="3" t="s">
        <v>229</v>
      </c>
      <c r="D61" s="3" t="s">
        <v>167</v>
      </c>
      <c r="E61" s="3" t="s">
        <v>284</v>
      </c>
      <c r="F61" s="3">
        <v>1</v>
      </c>
      <c r="G61" s="6" t="s">
        <v>230</v>
      </c>
      <c r="H61" s="62"/>
      <c r="I61" s="58">
        <v>15</v>
      </c>
    </row>
    <row r="62" spans="1:10" x14ac:dyDescent="0.25">
      <c r="A62" s="17">
        <f t="shared" si="6"/>
        <v>3</v>
      </c>
      <c r="B62" s="61">
        <v>245</v>
      </c>
      <c r="C62" s="3" t="s">
        <v>231</v>
      </c>
      <c r="D62" s="3" t="s">
        <v>164</v>
      </c>
      <c r="E62" s="3" t="s">
        <v>284</v>
      </c>
      <c r="F62" s="3">
        <v>1</v>
      </c>
      <c r="G62" s="6" t="s">
        <v>232</v>
      </c>
      <c r="H62" s="62"/>
      <c r="I62" s="58">
        <v>14</v>
      </c>
    </row>
    <row r="63" spans="1:10" x14ac:dyDescent="0.25">
      <c r="A63" s="17">
        <f t="shared" si="6"/>
        <v>4</v>
      </c>
      <c r="B63" s="61">
        <v>201</v>
      </c>
      <c r="C63" s="3" t="s">
        <v>233</v>
      </c>
      <c r="D63" s="3" t="s">
        <v>164</v>
      </c>
      <c r="E63" s="3" t="s">
        <v>284</v>
      </c>
      <c r="F63" s="3">
        <v>1</v>
      </c>
      <c r="G63" s="6" t="s">
        <v>234</v>
      </c>
      <c r="H63" s="62"/>
      <c r="I63" s="58">
        <v>12</v>
      </c>
    </row>
    <row r="64" spans="1:10" x14ac:dyDescent="0.25">
      <c r="A64" s="17">
        <f t="shared" si="6"/>
        <v>5</v>
      </c>
      <c r="B64" s="61">
        <v>109</v>
      </c>
      <c r="C64" s="3" t="s">
        <v>235</v>
      </c>
      <c r="D64" s="3" t="s">
        <v>72</v>
      </c>
      <c r="E64" s="3" t="s">
        <v>284</v>
      </c>
      <c r="F64" s="3">
        <v>1</v>
      </c>
      <c r="G64" s="6" t="s">
        <v>236</v>
      </c>
      <c r="H64" s="62"/>
      <c r="I64" s="58">
        <v>11</v>
      </c>
    </row>
    <row r="65" spans="1:15" x14ac:dyDescent="0.25">
      <c r="A65" s="17">
        <f t="shared" si="6"/>
        <v>6</v>
      </c>
      <c r="B65" s="61">
        <v>329</v>
      </c>
      <c r="C65" s="3" t="s">
        <v>237</v>
      </c>
      <c r="D65" s="3" t="s">
        <v>167</v>
      </c>
      <c r="E65" s="3" t="s">
        <v>284</v>
      </c>
      <c r="F65" s="3">
        <v>1</v>
      </c>
      <c r="G65" s="6" t="s">
        <v>238</v>
      </c>
      <c r="H65" s="62"/>
      <c r="I65" s="58">
        <v>9</v>
      </c>
    </row>
    <row r="66" spans="1:15" x14ac:dyDescent="0.25">
      <c r="A66" s="17">
        <f t="shared" si="6"/>
        <v>7</v>
      </c>
      <c r="B66" s="61">
        <v>172</v>
      </c>
      <c r="C66" s="3" t="s">
        <v>239</v>
      </c>
      <c r="D66" s="3" t="s">
        <v>72</v>
      </c>
      <c r="E66" s="3" t="s">
        <v>284</v>
      </c>
      <c r="F66" s="3">
        <v>1</v>
      </c>
      <c r="G66" s="6" t="s">
        <v>240</v>
      </c>
      <c r="H66" s="62"/>
      <c r="I66" s="58">
        <v>8</v>
      </c>
    </row>
    <row r="67" spans="1:15" x14ac:dyDescent="0.25">
      <c r="A67" s="17">
        <f t="shared" si="6"/>
        <v>8</v>
      </c>
      <c r="B67" s="61">
        <v>326</v>
      </c>
      <c r="C67" s="3" t="s">
        <v>241</v>
      </c>
      <c r="D67" s="3" t="s">
        <v>167</v>
      </c>
      <c r="E67" s="3" t="s">
        <v>284</v>
      </c>
      <c r="F67" s="3">
        <v>1</v>
      </c>
      <c r="G67" s="6" t="s">
        <v>242</v>
      </c>
      <c r="H67" s="62"/>
      <c r="I67" s="58">
        <v>7</v>
      </c>
    </row>
    <row r="68" spans="1:15" x14ac:dyDescent="0.25">
      <c r="A68" s="17" t="s">
        <v>337</v>
      </c>
      <c r="B68" s="61">
        <v>869</v>
      </c>
      <c r="C68" s="3" t="s">
        <v>243</v>
      </c>
      <c r="D68" s="3" t="s">
        <v>11</v>
      </c>
      <c r="E68" s="3" t="s">
        <v>284</v>
      </c>
      <c r="F68" s="3">
        <v>1</v>
      </c>
      <c r="G68" s="6" t="s">
        <v>244</v>
      </c>
      <c r="H68" s="62"/>
      <c r="I68" s="58" t="s">
        <v>341</v>
      </c>
      <c r="J68" s="6" t="s">
        <v>276</v>
      </c>
      <c r="M68" s="82" t="s">
        <v>343</v>
      </c>
      <c r="N68" t="s">
        <v>295</v>
      </c>
      <c r="O68"/>
    </row>
    <row r="69" spans="1:15" x14ac:dyDescent="0.25">
      <c r="A69" s="17" t="s">
        <v>298</v>
      </c>
      <c r="B69" s="61">
        <v>348</v>
      </c>
      <c r="C69" s="3" t="s">
        <v>226</v>
      </c>
      <c r="D69" s="3" t="s">
        <v>167</v>
      </c>
      <c r="E69" s="3" t="s">
        <v>284</v>
      </c>
      <c r="F69" s="3">
        <v>1</v>
      </c>
      <c r="G69" s="6" t="s">
        <v>300</v>
      </c>
      <c r="H69" s="62"/>
      <c r="J69" s="6" t="s">
        <v>318</v>
      </c>
      <c r="M69" s="83" t="s">
        <v>167</v>
      </c>
      <c r="N69" s="84">
        <v>319</v>
      </c>
      <c r="O69"/>
    </row>
    <row r="70" spans="1:15" x14ac:dyDescent="0.25">
      <c r="A70" s="17" t="s">
        <v>301</v>
      </c>
      <c r="B70" s="61">
        <v>238</v>
      </c>
      <c r="C70" s="3" t="s">
        <v>245</v>
      </c>
      <c r="D70" s="3" t="s">
        <v>164</v>
      </c>
      <c r="E70" s="3" t="s">
        <v>284</v>
      </c>
      <c r="F70" s="3">
        <v>1</v>
      </c>
      <c r="G70" s="6" t="s">
        <v>299</v>
      </c>
      <c r="H70" s="62"/>
      <c r="I70" s="58" t="s">
        <v>341</v>
      </c>
      <c r="J70" s="68"/>
      <c r="M70" s="83" t="s">
        <v>164</v>
      </c>
      <c r="N70" s="84">
        <v>263</v>
      </c>
      <c r="O70"/>
    </row>
    <row r="71" spans="1:15" x14ac:dyDescent="0.25">
      <c r="A71" s="78">
        <f t="shared" ref="A71:A77" si="7">IF(G71="DNF","Ret",IF(E71=E70,A70+1,1))</f>
        <v>1</v>
      </c>
      <c r="B71" s="79">
        <v>208</v>
      </c>
      <c r="C71" s="80" t="s">
        <v>246</v>
      </c>
      <c r="D71" s="80" t="s">
        <v>164</v>
      </c>
      <c r="E71" s="80" t="s">
        <v>289</v>
      </c>
      <c r="F71" s="80">
        <v>2</v>
      </c>
      <c r="G71" s="81" t="s">
        <v>247</v>
      </c>
      <c r="H71" s="62"/>
      <c r="I71" s="58">
        <v>33</v>
      </c>
      <c r="J71" s="99"/>
      <c r="M71" s="83" t="s">
        <v>15</v>
      </c>
      <c r="N71" s="84">
        <v>235</v>
      </c>
      <c r="O71"/>
    </row>
    <row r="72" spans="1:15" x14ac:dyDescent="0.25">
      <c r="A72" s="17">
        <f t="shared" si="7"/>
        <v>2</v>
      </c>
      <c r="B72" s="61">
        <v>202</v>
      </c>
      <c r="C72" s="3" t="s">
        <v>248</v>
      </c>
      <c r="D72" s="3" t="s">
        <v>164</v>
      </c>
      <c r="E72" s="3" t="s">
        <v>289</v>
      </c>
      <c r="F72" s="3">
        <v>2</v>
      </c>
      <c r="G72" s="6" t="s">
        <v>249</v>
      </c>
      <c r="H72" s="62"/>
      <c r="I72" s="58">
        <v>27</v>
      </c>
      <c r="M72" s="83" t="s">
        <v>11</v>
      </c>
      <c r="N72" s="84">
        <v>168</v>
      </c>
      <c r="O72"/>
    </row>
    <row r="73" spans="1:15" x14ac:dyDescent="0.25">
      <c r="A73" s="17">
        <f t="shared" si="7"/>
        <v>3</v>
      </c>
      <c r="B73" s="61">
        <v>514</v>
      </c>
      <c r="C73" s="3" t="s">
        <v>250</v>
      </c>
      <c r="D73" s="3" t="s">
        <v>15</v>
      </c>
      <c r="E73" s="3" t="s">
        <v>289</v>
      </c>
      <c r="F73" s="3">
        <v>2</v>
      </c>
      <c r="G73" s="6" t="s">
        <v>251</v>
      </c>
      <c r="H73" s="62"/>
      <c r="I73" s="58">
        <v>21</v>
      </c>
      <c r="M73" s="83" t="s">
        <v>57</v>
      </c>
      <c r="N73" s="84">
        <v>137</v>
      </c>
      <c r="O73"/>
    </row>
    <row r="74" spans="1:15" x14ac:dyDescent="0.25">
      <c r="A74" s="17">
        <f t="shared" si="7"/>
        <v>4</v>
      </c>
      <c r="B74" s="61">
        <v>341</v>
      </c>
      <c r="C74" s="3" t="s">
        <v>252</v>
      </c>
      <c r="D74" s="3" t="s">
        <v>167</v>
      </c>
      <c r="E74" s="3" t="s">
        <v>289</v>
      </c>
      <c r="F74" s="3">
        <v>2</v>
      </c>
      <c r="G74" s="6" t="s">
        <v>253</v>
      </c>
      <c r="H74" s="62"/>
      <c r="I74" s="58">
        <v>15</v>
      </c>
      <c r="M74" s="83" t="s">
        <v>72</v>
      </c>
      <c r="N74" s="84">
        <v>97</v>
      </c>
      <c r="O74"/>
    </row>
    <row r="75" spans="1:15" x14ac:dyDescent="0.25">
      <c r="A75" s="17">
        <f t="shared" si="7"/>
        <v>5</v>
      </c>
      <c r="B75" s="61">
        <v>1507</v>
      </c>
      <c r="C75" s="3" t="s">
        <v>254</v>
      </c>
      <c r="D75" s="3" t="s">
        <v>133</v>
      </c>
      <c r="E75" s="3" t="s">
        <v>289</v>
      </c>
      <c r="F75" s="3">
        <v>2</v>
      </c>
      <c r="G75" s="6" t="s">
        <v>255</v>
      </c>
      <c r="H75" s="62"/>
      <c r="I75" s="58">
        <v>14</v>
      </c>
      <c r="M75" s="83" t="s">
        <v>133</v>
      </c>
      <c r="N75" s="84">
        <v>62</v>
      </c>
      <c r="O75"/>
    </row>
    <row r="76" spans="1:15" x14ac:dyDescent="0.25">
      <c r="A76" s="17">
        <f t="shared" si="7"/>
        <v>6</v>
      </c>
      <c r="B76" s="61">
        <v>247</v>
      </c>
      <c r="C76" s="3" t="s">
        <v>256</v>
      </c>
      <c r="D76" s="3" t="s">
        <v>164</v>
      </c>
      <c r="E76" s="3" t="s">
        <v>289</v>
      </c>
      <c r="F76" s="3">
        <v>2</v>
      </c>
      <c r="G76" s="6" t="s">
        <v>257</v>
      </c>
      <c r="H76" s="62"/>
      <c r="I76" s="58">
        <v>13</v>
      </c>
      <c r="M76" s="83" t="s">
        <v>115</v>
      </c>
      <c r="N76" s="84" t="e">
        <v>#N/A</v>
      </c>
      <c r="O76"/>
    </row>
    <row r="77" spans="1:15" x14ac:dyDescent="0.25">
      <c r="A77" s="17">
        <f t="shared" si="7"/>
        <v>7</v>
      </c>
      <c r="B77" s="61">
        <v>328</v>
      </c>
      <c r="C77" s="3" t="s">
        <v>258</v>
      </c>
      <c r="D77" s="3" t="s">
        <v>167</v>
      </c>
      <c r="E77" s="3" t="s">
        <v>289</v>
      </c>
      <c r="F77" s="3">
        <v>2</v>
      </c>
      <c r="G77" s="6" t="s">
        <v>259</v>
      </c>
      <c r="H77" s="62"/>
      <c r="I77" s="58">
        <v>12</v>
      </c>
      <c r="M77" s="83" t="s">
        <v>294</v>
      </c>
      <c r="N77" s="84" t="e">
        <v>#N/A</v>
      </c>
      <c r="O77"/>
    </row>
    <row r="78" spans="1:15" x14ac:dyDescent="0.25">
      <c r="A78" s="17" t="s">
        <v>337</v>
      </c>
      <c r="B78" s="61">
        <v>1514</v>
      </c>
      <c r="C78" s="3" t="s">
        <v>260</v>
      </c>
      <c r="D78" s="3" t="s">
        <v>133</v>
      </c>
      <c r="E78" s="3" t="s">
        <v>289</v>
      </c>
      <c r="F78" s="3">
        <v>2</v>
      </c>
      <c r="G78" s="6" t="s">
        <v>261</v>
      </c>
      <c r="H78" s="62"/>
      <c r="I78" s="58" t="s">
        <v>341</v>
      </c>
      <c r="J78" s="6" t="s">
        <v>276</v>
      </c>
      <c r="M78"/>
      <c r="N78"/>
      <c r="O78"/>
    </row>
    <row r="79" spans="1:15" x14ac:dyDescent="0.25">
      <c r="A79" s="17" t="s">
        <v>337</v>
      </c>
      <c r="B79" s="61">
        <v>327</v>
      </c>
      <c r="C79" s="3" t="s">
        <v>262</v>
      </c>
      <c r="D79" s="3" t="s">
        <v>167</v>
      </c>
      <c r="E79" s="3" t="s">
        <v>289</v>
      </c>
      <c r="F79" s="3">
        <v>2</v>
      </c>
      <c r="G79" s="6" t="s">
        <v>263</v>
      </c>
      <c r="H79" s="62"/>
      <c r="I79" s="58" t="s">
        <v>341</v>
      </c>
      <c r="J79" s="68" t="s">
        <v>276</v>
      </c>
      <c r="M79"/>
      <c r="N79"/>
      <c r="O79"/>
    </row>
    <row r="80" spans="1:15" x14ac:dyDescent="0.25">
      <c r="A80" s="78">
        <f t="shared" ref="A80:A83" si="8">IF(G80="DNF","Ret",IF(E80=E79,A79+1,1))</f>
        <v>1</v>
      </c>
      <c r="B80" s="79">
        <v>323</v>
      </c>
      <c r="C80" s="80" t="s">
        <v>264</v>
      </c>
      <c r="D80" s="80" t="s">
        <v>167</v>
      </c>
      <c r="E80" s="80" t="s">
        <v>290</v>
      </c>
      <c r="F80" s="80">
        <v>2</v>
      </c>
      <c r="G80" s="81" t="s">
        <v>265</v>
      </c>
      <c r="H80" s="62"/>
      <c r="I80" s="58">
        <v>33</v>
      </c>
      <c r="J80" s="99"/>
      <c r="M80"/>
      <c r="N80"/>
      <c r="O80"/>
    </row>
    <row r="81" spans="1:15" x14ac:dyDescent="0.25">
      <c r="A81" s="17">
        <f t="shared" si="8"/>
        <v>2</v>
      </c>
      <c r="B81" s="61">
        <v>232</v>
      </c>
      <c r="C81" s="3" t="s">
        <v>266</v>
      </c>
      <c r="D81" s="3" t="s">
        <v>164</v>
      </c>
      <c r="E81" s="3" t="s">
        <v>290</v>
      </c>
      <c r="F81" s="3">
        <v>2</v>
      </c>
      <c r="G81" s="6" t="s">
        <v>267</v>
      </c>
      <c r="H81" s="62"/>
      <c r="I81" s="58">
        <v>27</v>
      </c>
      <c r="M81"/>
      <c r="N81"/>
      <c r="O81"/>
    </row>
    <row r="82" spans="1:15" x14ac:dyDescent="0.25">
      <c r="A82" s="17">
        <f t="shared" si="8"/>
        <v>3</v>
      </c>
      <c r="B82" s="61">
        <v>207</v>
      </c>
      <c r="C82" s="3" t="s">
        <v>268</v>
      </c>
      <c r="D82" s="3" t="s">
        <v>164</v>
      </c>
      <c r="E82" s="3" t="s">
        <v>290</v>
      </c>
      <c r="F82" s="3">
        <v>2</v>
      </c>
      <c r="G82" s="6" t="s">
        <v>269</v>
      </c>
      <c r="H82" s="62"/>
      <c r="I82" s="58">
        <v>21</v>
      </c>
      <c r="M82"/>
      <c r="N82"/>
      <c r="O82"/>
    </row>
    <row r="83" spans="1:15" x14ac:dyDescent="0.25">
      <c r="A83" s="65">
        <f t="shared" si="8"/>
        <v>4</v>
      </c>
      <c r="B83" s="66">
        <v>517</v>
      </c>
      <c r="C83" s="67" t="s">
        <v>270</v>
      </c>
      <c r="D83" s="67" t="s">
        <v>15</v>
      </c>
      <c r="E83" s="67" t="s">
        <v>290</v>
      </c>
      <c r="F83" s="67">
        <v>2</v>
      </c>
      <c r="G83" s="68" t="s">
        <v>271</v>
      </c>
      <c r="H83" s="62"/>
      <c r="I83" s="58">
        <v>15</v>
      </c>
      <c r="J83" s="68"/>
      <c r="M83"/>
      <c r="N83"/>
      <c r="O83"/>
    </row>
    <row r="84" spans="1:15" x14ac:dyDescent="0.25">
      <c r="M84"/>
      <c r="N84"/>
      <c r="O84"/>
    </row>
    <row r="85" spans="1:15" x14ac:dyDescent="0.25">
      <c r="M85"/>
      <c r="N85"/>
      <c r="O85"/>
    </row>
    <row r="86" spans="1:15" x14ac:dyDescent="0.25">
      <c r="A86" s="97" t="s">
        <v>316</v>
      </c>
    </row>
    <row r="87" spans="1:15" x14ac:dyDescent="0.25">
      <c r="A87" s="3" t="s">
        <v>309</v>
      </c>
      <c r="B87" s="3">
        <v>299</v>
      </c>
      <c r="C87" s="3" t="s">
        <v>167</v>
      </c>
      <c r="D87" s="96" t="s">
        <v>321</v>
      </c>
    </row>
    <row r="88" spans="1:15" x14ac:dyDescent="0.25">
      <c r="A88" s="3" t="s">
        <v>310</v>
      </c>
      <c r="B88" s="3">
        <v>253</v>
      </c>
      <c r="C88" s="3" t="s">
        <v>164</v>
      </c>
      <c r="D88" s="96" t="s">
        <v>308</v>
      </c>
    </row>
    <row r="89" spans="1:15" x14ac:dyDescent="0.25">
      <c r="A89" s="3" t="s">
        <v>311</v>
      </c>
      <c r="B89" s="3">
        <v>235</v>
      </c>
      <c r="C89" s="3" t="s">
        <v>15</v>
      </c>
    </row>
    <row r="90" spans="1:15" x14ac:dyDescent="0.25">
      <c r="A90" s="3" t="s">
        <v>312</v>
      </c>
      <c r="B90" s="3">
        <v>168</v>
      </c>
      <c r="C90" s="3" t="s">
        <v>11</v>
      </c>
    </row>
    <row r="91" spans="1:15" x14ac:dyDescent="0.25">
      <c r="A91" s="3" t="s">
        <v>313</v>
      </c>
      <c r="B91" s="3">
        <v>137</v>
      </c>
      <c r="C91" s="3" t="s">
        <v>57</v>
      </c>
    </row>
    <row r="92" spans="1:15" x14ac:dyDescent="0.25">
      <c r="A92" s="3" t="s">
        <v>314</v>
      </c>
      <c r="B92" s="3">
        <v>97</v>
      </c>
      <c r="C92" s="3" t="s">
        <v>72</v>
      </c>
    </row>
    <row r="93" spans="1:15" x14ac:dyDescent="0.25">
      <c r="A93" s="3" t="s">
        <v>315</v>
      </c>
      <c r="B93" s="3">
        <v>62</v>
      </c>
      <c r="C93" s="3" t="s">
        <v>133</v>
      </c>
    </row>
    <row r="96" spans="1:15" x14ac:dyDescent="0.25">
      <c r="A96" s="97" t="s">
        <v>317</v>
      </c>
    </row>
    <row r="97" spans="1:4" x14ac:dyDescent="0.25">
      <c r="A97" s="17" t="s">
        <v>318</v>
      </c>
      <c r="B97" s="98" t="s">
        <v>322</v>
      </c>
    </row>
    <row r="98" spans="1:4" x14ac:dyDescent="0.25">
      <c r="C98" s="92" t="s">
        <v>327</v>
      </c>
    </row>
    <row r="99" spans="1:4" x14ac:dyDescent="0.25">
      <c r="C99" s="92" t="s">
        <v>320</v>
      </c>
    </row>
    <row r="100" spans="1:4" x14ac:dyDescent="0.25">
      <c r="A100" s="17" t="s">
        <v>319</v>
      </c>
      <c r="B100" s="98" t="s">
        <v>323</v>
      </c>
    </row>
    <row r="101" spans="1:4" x14ac:dyDescent="0.25">
      <c r="B101" s="98" t="s">
        <v>324</v>
      </c>
    </row>
    <row r="102" spans="1:4" x14ac:dyDescent="0.25">
      <c r="C102" s="92" t="s">
        <v>325</v>
      </c>
    </row>
    <row r="103" spans="1:4" x14ac:dyDescent="0.25">
      <c r="C103" s="92" t="s">
        <v>326</v>
      </c>
    </row>
    <row r="107" spans="1:4" x14ac:dyDescent="0.25">
      <c r="C107" s="17" t="s">
        <v>331</v>
      </c>
      <c r="D107" s="50" t="s">
        <v>328</v>
      </c>
    </row>
    <row r="108" spans="1:4" x14ac:dyDescent="0.25">
      <c r="C108" s="17" t="s">
        <v>332</v>
      </c>
      <c r="D108" s="50" t="s">
        <v>329</v>
      </c>
    </row>
    <row r="109" spans="1:4" x14ac:dyDescent="0.25">
      <c r="C109" s="17" t="s">
        <v>333</v>
      </c>
      <c r="D109" s="50" t="s">
        <v>330</v>
      </c>
    </row>
    <row r="110" spans="1:4" x14ac:dyDescent="0.25">
      <c r="C110" s="17" t="s">
        <v>334</v>
      </c>
      <c r="D110" s="50" t="s">
        <v>335</v>
      </c>
    </row>
  </sheetData>
  <autoFilter ref="A5:J83" xr:uid="{DF3AE762-94BD-448B-B9DF-5FA5518EE13E}"/>
  <conditionalFormatting sqref="A5:J5">
    <cfRule type="expression" dxfId="0" priority="1">
      <formula>#REF!=1</formula>
    </cfRule>
  </conditionalFormatting>
  <pageMargins left="0.35433070866141736" right="0.27559055118110237" top="0.35433070866141736" bottom="0.74803149606299213" header="0.31496062992125984" footer="0.31496062992125984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AE762-94BD-448B-B9DF-5FA5518EE13E}">
  <dimension ref="A1:K110"/>
  <sheetViews>
    <sheetView workbookViewId="0">
      <pane ySplit="5" topLeftCell="A6" activePane="bottomLeft" state="frozen"/>
      <selection pane="bottomLeft" activeCell="M24" sqref="M24"/>
    </sheetView>
  </sheetViews>
  <sheetFormatPr baseColWidth="10" defaultRowHeight="16.5" x14ac:dyDescent="0.25"/>
  <cols>
    <col min="1" max="1" width="3.140625" style="3" customWidth="1"/>
    <col min="2" max="2" width="5.5703125" style="6" customWidth="1"/>
    <col min="3" max="3" width="26.5703125" style="3" customWidth="1"/>
    <col min="4" max="4" width="26" style="3" customWidth="1"/>
    <col min="5" max="5" width="20.140625" style="3" customWidth="1"/>
    <col min="6" max="6" width="12.85546875" style="3" hidden="1" customWidth="1"/>
    <col min="7" max="7" width="11.140625" style="6" customWidth="1"/>
    <col min="8" max="8" width="10.85546875" style="6" customWidth="1"/>
    <col min="9" max="9" width="3.5703125" style="58" customWidth="1"/>
    <col min="10" max="10" width="4.7109375" style="6" customWidth="1"/>
    <col min="11" max="11" width="11.42578125" style="3" customWidth="1"/>
    <col min="12" max="16384" width="11.42578125" style="3"/>
  </cols>
  <sheetData>
    <row r="1" spans="1:10" ht="18.75" x14ac:dyDescent="0.25">
      <c r="A1" s="50" t="s">
        <v>24</v>
      </c>
      <c r="C1" s="114" t="s">
        <v>55</v>
      </c>
      <c r="D1" s="115"/>
      <c r="E1" s="115"/>
    </row>
    <row r="2" spans="1:10" x14ac:dyDescent="0.25">
      <c r="A2" s="59" t="s">
        <v>0</v>
      </c>
      <c r="C2" s="52" t="s">
        <v>340</v>
      </c>
    </row>
    <row r="3" spans="1:10" ht="22.5" x14ac:dyDescent="0.45">
      <c r="A3" s="2"/>
      <c r="D3" s="116" t="s">
        <v>16</v>
      </c>
    </row>
    <row r="4" spans="1:10" ht="7.5" customHeight="1" x14ac:dyDescent="0.25">
      <c r="B4" s="60"/>
    </row>
    <row r="5" spans="1:10" x14ac:dyDescent="0.25">
      <c r="A5" s="34" t="s">
        <v>1</v>
      </c>
      <c r="B5" s="117" t="s">
        <v>2</v>
      </c>
      <c r="C5" s="34" t="s">
        <v>3</v>
      </c>
      <c r="D5" s="34" t="s">
        <v>4</v>
      </c>
      <c r="E5" s="34" t="s">
        <v>6</v>
      </c>
      <c r="F5" s="34" t="s">
        <v>7</v>
      </c>
      <c r="G5" s="35" t="s">
        <v>5</v>
      </c>
      <c r="H5" s="35" t="s">
        <v>44</v>
      </c>
      <c r="I5" s="118" t="s">
        <v>23</v>
      </c>
      <c r="J5" s="35" t="s">
        <v>336</v>
      </c>
    </row>
    <row r="6" spans="1:10" x14ac:dyDescent="0.25">
      <c r="A6" s="102"/>
      <c r="B6" s="103">
        <v>211</v>
      </c>
      <c r="C6" s="104" t="s">
        <v>114</v>
      </c>
      <c r="D6" s="104" t="s">
        <v>115</v>
      </c>
      <c r="E6" s="104" t="s">
        <v>296</v>
      </c>
      <c r="F6" s="104">
        <v>2</v>
      </c>
      <c r="G6" s="105" t="s">
        <v>297</v>
      </c>
      <c r="H6" s="106"/>
      <c r="I6" s="107"/>
      <c r="J6" s="105"/>
    </row>
    <row r="7" spans="1:10" x14ac:dyDescent="0.25">
      <c r="A7" s="17">
        <f t="shared" ref="A7:A10" si="0">IF(G7="DNF","Ret",IF(E7=E6,A6+1,1))</f>
        <v>1</v>
      </c>
      <c r="B7" s="61">
        <v>508</v>
      </c>
      <c r="C7" s="3" t="s">
        <v>118</v>
      </c>
      <c r="D7" s="3" t="s">
        <v>15</v>
      </c>
      <c r="E7" s="3" t="s">
        <v>285</v>
      </c>
      <c r="F7" s="3">
        <v>2</v>
      </c>
      <c r="G7" s="6" t="s">
        <v>119</v>
      </c>
      <c r="H7" s="62"/>
      <c r="I7" s="58" cm="1">
        <f t="array" ref="I7">IF($D7="Equipo Neutro","",IF($A7="Ret","",IF(AND($A7=1,$A9=2,$A10&lt;&gt;3),21,IF(AND($A7=1,$A9&lt;&gt;2),15,IF(AND($A7=2,$A9&lt;&gt;3),15,_xlfn.IFS($A7=1,33,$A7=2,27,$A7=3,21,$A7=4,15,$A7=5,14,$A7=6,13,$A7=7,12,$A7=8,11,$A7=9,10,$A7=10,9,$A7=11,8,$A7=12,7,$A7=13,6,$A7=14,5,$A7=15,4,$A7=16,3,$A7=17,2,$A7=18,1,$A7&gt;18,""))))))</f>
        <v>15</v>
      </c>
    </row>
    <row r="8" spans="1:10" x14ac:dyDescent="0.25">
      <c r="A8" s="17">
        <f t="shared" si="0"/>
        <v>2</v>
      </c>
      <c r="B8" s="61">
        <v>883</v>
      </c>
      <c r="C8" s="3" t="s">
        <v>116</v>
      </c>
      <c r="D8" s="3" t="s">
        <v>11</v>
      </c>
      <c r="E8" s="3" t="s">
        <v>285</v>
      </c>
      <c r="F8" s="3">
        <v>2</v>
      </c>
      <c r="G8" s="6" t="s">
        <v>117</v>
      </c>
      <c r="H8" s="62"/>
      <c r="I8" s="58" cm="1">
        <f t="array" ref="I8">IF($D8="Equipo Neutro","",IF($A8="Ret","",IF(AND($A8=1,$A7=2,$A9&lt;&gt;3),21,IF(AND($A8=1,$A7&lt;&gt;2),15,IF(AND($A8=2,$A7&lt;&gt;3),15,_xlfn.IFS($A8=1,33,$A8=2,27,$A8=3,21,$A8=4,15,$A8=5,14,$A8=6,13,$A8=7,12,$A8=8,11,$A8=9,10,$A8=10,9,$A8=11,8,$A8=12,7,$A8=13,6,$A8=14,5,$A8=15,4,$A8=16,3,$A8=17,2,$A8=18,1,$A8&gt;18,""))))))</f>
        <v>15</v>
      </c>
      <c r="J8" s="99"/>
    </row>
    <row r="9" spans="1:10" x14ac:dyDescent="0.25">
      <c r="A9" s="65">
        <f t="shared" si="0"/>
        <v>3</v>
      </c>
      <c r="B9" s="66">
        <v>507</v>
      </c>
      <c r="C9" s="67" t="s">
        <v>120</v>
      </c>
      <c r="D9" s="67" t="s">
        <v>15</v>
      </c>
      <c r="E9" s="67" t="s">
        <v>285</v>
      </c>
      <c r="F9" s="67">
        <v>2</v>
      </c>
      <c r="G9" s="68" t="s">
        <v>131</v>
      </c>
      <c r="H9" s="85"/>
      <c r="I9" s="86" cm="1">
        <f t="array" ref="I9">IF($D9="Equipo Neutro","",IF($A9="Ret","",IF(AND($A9=1,$A10=2,$A32&lt;&gt;3),21,IF(AND($A9=1,$A10&lt;&gt;2),15,IF(AND($A9=2,$A10&lt;&gt;3),15,_xlfn.IFS($A9=1,33,$A9=2,27,$A9=3,21,$A9=4,15,$A9=5,14,$A9=6,13,$A9=7,12,$A9=8,11,$A9=9,10,$A9=10,9,$A9=11,8,$A9=12,7,$A9=13,6,$A9=14,5,$A9=15,4,$A9=16,3,$A9=17,2,$A9=18,1,$A9&gt;18,""))))))</f>
        <v>21</v>
      </c>
      <c r="J9" s="100" t="s">
        <v>303</v>
      </c>
    </row>
    <row r="10" spans="1:10" x14ac:dyDescent="0.25">
      <c r="A10" s="74">
        <f t="shared" si="0"/>
        <v>1</v>
      </c>
      <c r="B10" s="75">
        <v>516</v>
      </c>
      <c r="C10" s="76" t="s">
        <v>121</v>
      </c>
      <c r="D10" s="76" t="s">
        <v>15</v>
      </c>
      <c r="E10" s="76" t="s">
        <v>293</v>
      </c>
      <c r="F10" s="76">
        <v>2</v>
      </c>
      <c r="G10" s="77" t="s">
        <v>122</v>
      </c>
      <c r="H10" s="87"/>
      <c r="I10" s="88" cm="1">
        <f t="array" ref="I10">IF($D10="Equipo Neutro","",IF($A10="Ret","",IF(AND($A10=1,$A32=2,$A33&lt;&gt;3),21,IF(AND($A10=1,$A32&lt;&gt;2),15,IF(AND($A10=2,$A32&lt;&gt;3),15,_xlfn.IFS($A10=1,33,$A10=2,27,$A10=3,21,$A10=4,15,$A10=5,14,$A10=6,13,$A10=7,12,$A10=8,11,$A10=9,10,$A10=10,9,$A10=11,8,$A10=12,7,$A10=13,6,$A10=14,5,$A10=15,4,$A10=16,3,$A10=17,2,$A10=18,1,$A10&gt;18,""))))))</f>
        <v>15</v>
      </c>
      <c r="J10" s="101"/>
    </row>
    <row r="11" spans="1:10" x14ac:dyDescent="0.25">
      <c r="A11" s="78">
        <f>IF(G11="DNF","Ret",IF(E11=E46,A46+1,1))</f>
        <v>1</v>
      </c>
      <c r="B11" s="79">
        <v>215</v>
      </c>
      <c r="C11" s="80" t="s">
        <v>163</v>
      </c>
      <c r="D11" s="80" t="s">
        <v>164</v>
      </c>
      <c r="E11" s="80" t="s">
        <v>304</v>
      </c>
      <c r="F11" s="80">
        <v>3</v>
      </c>
      <c r="G11" s="81" t="s">
        <v>165</v>
      </c>
      <c r="H11" s="62"/>
      <c r="I11" s="58" cm="1">
        <f t="array" ref="I11">IF($D11="Equipo Neutro","",IF($A11="Ret","",IF(AND($A11=1,$A12=2,$A13&lt;&gt;3),21,IF(AND($A11=1,$A12&lt;&gt;2),15,IF(AND($A11=2,$A12&lt;&gt;3),15,_xlfn.IFS($A11=1,33,$A11=2,27,$A11=3,21,$A11=4,15,$A11=5,14,$A11=6,13,$A11=7,12,$A11=8,11,$A11=9,10,$A11=10,9,$A11=11,8,$A11=12,7,$A11=13,6,$A11=14,5,$A11=15,4,$A11=16,3,$A11=17,2,$A11=18,1,$A11&gt;18,""))))))</f>
        <v>33</v>
      </c>
      <c r="J11" s="99"/>
    </row>
    <row r="12" spans="1:10" x14ac:dyDescent="0.25">
      <c r="A12" s="17">
        <f>IF(G12="DNF","Ret",IF(E12=E11,A11+1,1))</f>
        <v>2</v>
      </c>
      <c r="B12" s="61">
        <v>345</v>
      </c>
      <c r="C12" s="3" t="s">
        <v>166</v>
      </c>
      <c r="D12" s="3" t="s">
        <v>167</v>
      </c>
      <c r="E12" s="3" t="s">
        <v>304</v>
      </c>
      <c r="F12" s="3">
        <v>3</v>
      </c>
      <c r="G12" s="6" t="s">
        <v>168</v>
      </c>
      <c r="H12" s="62"/>
      <c r="I12" s="58" cm="1">
        <f t="array" ref="I12">IF($D12="Equipo Neutro","",IF($A12="Ret","",IF(AND($A12=1,$A13=2,$A14&lt;&gt;3),21,IF(AND($A12=1,$A13&lt;&gt;2),15,IF(AND($A12=2,$A13&lt;&gt;3),15,_xlfn.IFS($A12=1,33,$A12=2,27,$A12=3,21,$A12=4,15,$A12=5,14,$A12=6,13,$A12=7,12,$A12=8,11,$A12=9,10,$A12=10,9,$A12=11,8,$A12=12,7,$A12=13,6,$A12=14,5,$A12=15,4,$A12=16,3,$A12=17,2,$A12=18,1,$A12&gt;18,""))))))</f>
        <v>27</v>
      </c>
    </row>
    <row r="13" spans="1:10" x14ac:dyDescent="0.25">
      <c r="A13" s="17">
        <f>IF(G13="DNF","Ret",IF(E13=E12,A12+1,1))</f>
        <v>3</v>
      </c>
      <c r="B13" s="61">
        <v>210</v>
      </c>
      <c r="C13" s="3" t="s">
        <v>169</v>
      </c>
      <c r="D13" s="3" t="s">
        <v>164</v>
      </c>
      <c r="E13" s="3" t="s">
        <v>304</v>
      </c>
      <c r="F13" s="3">
        <v>3</v>
      </c>
      <c r="G13" s="6" t="s">
        <v>170</v>
      </c>
      <c r="H13" s="62"/>
      <c r="I13" s="58" cm="1">
        <f t="array" ref="I13">IF($D13="Equipo Neutro","",IF($A13="Ret","",IF(AND($A13=1,$A14=2,$A15&lt;&gt;3),21,IF(AND($A13=1,$A14&lt;&gt;2),15,IF(AND($A13=2,$A14&lt;&gt;3),15,_xlfn.IFS($A13=1,33,$A13=2,27,$A13=3,21,$A13=4,15,$A13=5,14,$A13=6,13,$A13=7,12,$A13=8,11,$A13=9,10,$A13=10,9,$A13=11,8,$A13=12,7,$A13=13,6,$A13=14,5,$A13=15,4,$A13=16,3,$A13=17,2,$A13=18,1,$A13&gt;18,""))))))</f>
        <v>21</v>
      </c>
    </row>
    <row r="14" spans="1:10" x14ac:dyDescent="0.25">
      <c r="A14" s="17">
        <f>IF(G14="DNF","Ret",IF(E14=E13,A13+1,1))</f>
        <v>4</v>
      </c>
      <c r="B14" s="61">
        <v>332</v>
      </c>
      <c r="C14" s="3" t="s">
        <v>171</v>
      </c>
      <c r="D14" s="3" t="s">
        <v>167</v>
      </c>
      <c r="E14" s="3" t="s">
        <v>304</v>
      </c>
      <c r="F14" s="3">
        <v>3</v>
      </c>
      <c r="G14" s="6" t="s">
        <v>172</v>
      </c>
      <c r="H14" s="62"/>
      <c r="I14" s="58" cm="1">
        <f t="array" ref="I14">IF($D14="Equipo Neutro","",IF($A14="Ret","",IF(AND($A14=1,$A15=2,$A16&lt;&gt;3),21,IF(AND($A14=1,$A15&lt;&gt;2),15,IF(AND($A14=2,$A15&lt;&gt;3),15,_xlfn.IFS($A14=1,33,$A14=2,27,$A14=3,21,$A14=4,15,$A14=5,14,$A14=6,13,$A14=7,12,$A14=8,11,$A14=9,10,$A14=10,9,$A14=11,8,$A14=12,7,$A14=13,6,$A14=14,5,$A14=15,4,$A14=16,3,$A14=17,2,$A14=18,1,$A14&gt;18,""))))))</f>
        <v>15</v>
      </c>
    </row>
    <row r="15" spans="1:10" x14ac:dyDescent="0.25">
      <c r="A15" s="17">
        <f>IF(G15="DNF","Ret",IF(E15=E14,A14+1,1))</f>
        <v>5</v>
      </c>
      <c r="B15" s="61">
        <v>511</v>
      </c>
      <c r="C15" s="3" t="s">
        <v>173</v>
      </c>
      <c r="D15" s="3" t="s">
        <v>15</v>
      </c>
      <c r="E15" s="3" t="s">
        <v>304</v>
      </c>
      <c r="F15" s="3">
        <v>3</v>
      </c>
      <c r="G15" s="6" t="s">
        <v>174</v>
      </c>
      <c r="H15" s="62"/>
      <c r="I15" s="58" cm="1">
        <f t="array" ref="I15">IF($D15="Equipo Neutro","",IF($A15="Ret","",IF(AND($A15=1,$A16=2,$A17&lt;&gt;3),21,IF(AND($A15=1,$A16&lt;&gt;2),15,IF(AND($A15=2,$A16&lt;&gt;3),15,_xlfn.IFS($A15=1,33,$A15=2,27,$A15=3,21,$A15=4,15,$A15=5,14,$A15=6,13,$A15=7,12,$A15=8,11,$A15=9,10,$A15=10,9,$A15=11,8,$A15=12,7,$A15=13,6,$A15=14,5,$A15=15,4,$A15=16,3,$A15=17,2,$A15=18,1,$A15&gt;18,""))))))</f>
        <v>14</v>
      </c>
    </row>
    <row r="16" spans="1:10" x14ac:dyDescent="0.25">
      <c r="A16" s="17" t="s">
        <v>301</v>
      </c>
      <c r="B16" s="61">
        <v>513</v>
      </c>
      <c r="C16" s="3" t="s">
        <v>175</v>
      </c>
      <c r="D16" s="3" t="s">
        <v>15</v>
      </c>
      <c r="E16" s="3" t="s">
        <v>304</v>
      </c>
      <c r="F16" s="3">
        <v>3</v>
      </c>
      <c r="G16" s="6" t="s">
        <v>299</v>
      </c>
      <c r="H16" s="62"/>
      <c r="I16" s="58" t="str" cm="1">
        <f t="array" ref="I16">IF($D16="Equipo Neutro","",IF($A16="Ret","",IF(AND($A16=1,$A17=2,$A18&lt;&gt;3),21,IF(AND($A16=1,$A17&lt;&gt;2),15,IF(AND($A16=2,$A17&lt;&gt;3),15,_xlfn.IFS($A16=1,33,$A16=2,27,$A16=3,21,$A16=4,15,$A16=5,14,$A16=6,13,$A16=7,12,$A16=8,11,$A16=9,10,$A16=10,9,$A16=11,8,$A16=12,7,$A16=13,6,$A16=14,5,$A16=15,4,$A16=16,3,$A16=17,2,$A16=18,1,$A16&gt;18,""))))))</f>
        <v/>
      </c>
      <c r="J16" s="100" t="s">
        <v>274</v>
      </c>
    </row>
    <row r="17" spans="1:11" x14ac:dyDescent="0.25">
      <c r="A17" s="78">
        <f t="shared" ref="A17:A31" si="1">IF(G17="DNF","Ret",IF(E17=E16,A16+1,1))</f>
        <v>1</v>
      </c>
      <c r="B17" s="79">
        <v>335</v>
      </c>
      <c r="C17" s="80" t="s">
        <v>176</v>
      </c>
      <c r="D17" s="80" t="s">
        <v>167</v>
      </c>
      <c r="E17" s="80" t="s">
        <v>279</v>
      </c>
      <c r="F17" s="80">
        <v>3</v>
      </c>
      <c r="G17" s="81" t="s">
        <v>177</v>
      </c>
      <c r="H17" s="62"/>
      <c r="I17" s="58" cm="1">
        <f t="array" ref="I17">IF($D17="Equipo Neutro","",IF($A17="Ret","",IF(AND($A17=1,$A18=2,$A19&lt;&gt;3),21,IF(AND($A17=1,$A18&lt;&gt;2),15,IF(AND($A17=2,$A18&lt;&gt;3),15,_xlfn.IFS($A17=1,33,$A17=2,27,$A17=3,21,$A17=4,15,$A17=5,14,$A17=6,13,$A17=7,12,$A17=8,11,$A17=9,10,$A17=10,9,$A17=11,8,$A17=12,7,$A17=13,6,$A17=14,5,$A17=15,4,$A17=16,3,$A17=17,2,$A17=18,1,$A17&gt;18,""))))))</f>
        <v>21</v>
      </c>
      <c r="J17" s="99"/>
    </row>
    <row r="18" spans="1:11" x14ac:dyDescent="0.25">
      <c r="A18" s="17">
        <f t="shared" si="1"/>
        <v>2</v>
      </c>
      <c r="B18" s="61">
        <v>220</v>
      </c>
      <c r="C18" s="3" t="s">
        <v>178</v>
      </c>
      <c r="D18" s="3" t="s">
        <v>164</v>
      </c>
      <c r="E18" s="3" t="s">
        <v>279</v>
      </c>
      <c r="F18" s="3">
        <v>3</v>
      </c>
      <c r="G18" s="6" t="s">
        <v>179</v>
      </c>
      <c r="H18" s="62"/>
      <c r="I18" s="58" cm="1">
        <f t="array" ref="I18">IF($D18="Equipo Neutro","",IF($A18="Ret","",IF(AND($A18=1,$A19=2,$A20&lt;&gt;3),21,IF(AND($A18=1,$A19&lt;&gt;2),15,IF(AND($A18=2,$A19&lt;&gt;3),15,_xlfn.IFS($A18=1,33,$A18=2,27,$A18=3,21,$A18=4,15,$A18=5,14,$A18=6,13,$A18=7,12,$A18=8,11,$A18=9,10,$A18=10,9,$A18=11,8,$A18=12,7,$A18=13,6,$A18=14,5,$A18=15,4,$A18=16,3,$A18=17,2,$A18=18,1,$A18&gt;18,""))))))</f>
        <v>15</v>
      </c>
      <c r="J18" s="68"/>
    </row>
    <row r="19" spans="1:11" x14ac:dyDescent="0.25">
      <c r="A19" s="78">
        <f t="shared" si="1"/>
        <v>1</v>
      </c>
      <c r="B19" s="79">
        <v>1500</v>
      </c>
      <c r="C19" s="80" t="s">
        <v>180</v>
      </c>
      <c r="D19" s="80" t="s">
        <v>133</v>
      </c>
      <c r="E19" s="80" t="s">
        <v>291</v>
      </c>
      <c r="F19" s="80">
        <v>3</v>
      </c>
      <c r="G19" s="81" t="s">
        <v>181</v>
      </c>
      <c r="H19" s="62"/>
      <c r="I19" s="58" cm="1">
        <f t="array" ref="I19">IF($D19="Equipo Neutro","",IF($A19="Ret","",IF(AND($A19=1,$A20=2,$A21&lt;&gt;3),21,IF(AND($A19=1,$A20&lt;&gt;2),15,IF(AND($A19=2,$A20&lt;&gt;3),15,_xlfn.IFS($A19=1,33,$A19=2,27,$A19=3,21,$A19=4,15,$A19=5,14,$A19=6,13,$A19=7,12,$A19=8,11,$A19=9,10,$A19=10,9,$A19=11,8,$A19=12,7,$A19=13,6,$A19=14,5,$A19=15,4,$A19=16,3,$A19=17,2,$A19=18,1,$A19&gt;18,""))))))</f>
        <v>33</v>
      </c>
      <c r="J19" s="99"/>
      <c r="K19" s="3" t="s">
        <v>272</v>
      </c>
    </row>
    <row r="20" spans="1:11" x14ac:dyDescent="0.25">
      <c r="A20" s="17">
        <f t="shared" si="1"/>
        <v>2</v>
      </c>
      <c r="B20" s="61">
        <v>506</v>
      </c>
      <c r="C20" s="3" t="s">
        <v>182</v>
      </c>
      <c r="D20" s="3" t="s">
        <v>15</v>
      </c>
      <c r="E20" s="3" t="s">
        <v>291</v>
      </c>
      <c r="F20" s="3">
        <v>3</v>
      </c>
      <c r="G20" s="6" t="s">
        <v>183</v>
      </c>
      <c r="H20" s="62"/>
      <c r="I20" s="58" cm="1">
        <f t="array" ref="I20">IF($D20="Equipo Neutro","",IF($A20="Ret","",IF(AND($A20=1,$A21=2,$A22&lt;&gt;3),21,IF(AND($A20=1,$A21&lt;&gt;2),15,IF(AND($A20=2,$A21&lt;&gt;3),15,_xlfn.IFS($A20=1,33,$A20=2,27,$A20=3,21,$A20=4,15,$A20=5,14,$A20=6,13,$A20=7,12,$A20=8,11,$A20=9,10,$A20=10,9,$A20=11,8,$A20=12,7,$A20=13,6,$A20=14,5,$A20=15,4,$A20=16,3,$A20=17,2,$A20=18,1,$A20&gt;18,""))))))</f>
        <v>27</v>
      </c>
      <c r="J20" s="99" t="s">
        <v>274</v>
      </c>
      <c r="K20" s="3" t="s">
        <v>272</v>
      </c>
    </row>
    <row r="21" spans="1:11" x14ac:dyDescent="0.25">
      <c r="A21" s="17">
        <f t="shared" si="1"/>
        <v>3</v>
      </c>
      <c r="B21" s="61">
        <v>882</v>
      </c>
      <c r="C21" s="3" t="s">
        <v>184</v>
      </c>
      <c r="D21" s="3" t="s">
        <v>11</v>
      </c>
      <c r="E21" s="3" t="s">
        <v>291</v>
      </c>
      <c r="F21" s="3">
        <v>3</v>
      </c>
      <c r="G21" s="6" t="s">
        <v>185</v>
      </c>
      <c r="H21" s="62"/>
      <c r="I21" s="58" cm="1">
        <f t="array" ref="I21">IF($D21="Equipo Neutro","",IF($A21="Ret","",IF(AND($A21=1,$A22=2,$A23&lt;&gt;3),21,IF(AND($A21=1,$A22&lt;&gt;2),15,IF(AND($A21=2,$A22&lt;&gt;3),15,_xlfn.IFS($A21=1,33,$A21=2,27,$A21=3,21,$A21=4,15,$A21=5,14,$A21=6,13,$A21=7,12,$A21=8,11,$A21=9,10,$A21=10,9,$A21=11,8,$A21=12,7,$A21=13,6,$A21=14,5,$A21=15,4,$A21=16,3,$A21=17,2,$A21=18,1,$A21&gt;18,""))))))</f>
        <v>21</v>
      </c>
      <c r="J21" s="68"/>
      <c r="K21" s="3" t="s">
        <v>272</v>
      </c>
    </row>
    <row r="22" spans="1:11" x14ac:dyDescent="0.25">
      <c r="A22" s="78">
        <f t="shared" si="1"/>
        <v>1</v>
      </c>
      <c r="B22" s="79">
        <v>509</v>
      </c>
      <c r="C22" s="80" t="s">
        <v>186</v>
      </c>
      <c r="D22" s="80" t="s">
        <v>15</v>
      </c>
      <c r="E22" s="80" t="s">
        <v>292</v>
      </c>
      <c r="F22" s="80">
        <v>3</v>
      </c>
      <c r="G22" s="81" t="s">
        <v>187</v>
      </c>
      <c r="H22" s="62"/>
      <c r="I22" s="58" cm="1">
        <f t="array" ref="I22">IF($D22="Equipo Neutro","",IF($A22="Ret","",IF(AND($A22=1,$A23=2,$A24&lt;&gt;3),21,IF(AND($A22=1,$A23&lt;&gt;2),15,IF(AND($A22=2,$A23&lt;&gt;3),15,_xlfn.IFS($A22=1,33,$A22=2,27,$A22=3,21,$A22=4,15,$A22=5,14,$A22=6,13,$A22=7,12,$A22=8,11,$A22=9,10,$A22=10,9,$A22=11,8,$A22=12,7,$A22=13,6,$A22=14,5,$A22=15,4,$A22=16,3,$A22=17,2,$A22=18,1,$A22&gt;18,""))))))</f>
        <v>21</v>
      </c>
      <c r="J22" s="99"/>
      <c r="K22" s="3" t="s">
        <v>273</v>
      </c>
    </row>
    <row r="23" spans="1:11" x14ac:dyDescent="0.25">
      <c r="A23" s="65">
        <f t="shared" si="1"/>
        <v>2</v>
      </c>
      <c r="B23" s="66">
        <v>510</v>
      </c>
      <c r="C23" s="67" t="s">
        <v>305</v>
      </c>
      <c r="D23" s="67" t="s">
        <v>15</v>
      </c>
      <c r="E23" s="67" t="s">
        <v>292</v>
      </c>
      <c r="F23" s="67">
        <v>3</v>
      </c>
      <c r="G23" s="68" t="s">
        <v>188</v>
      </c>
      <c r="H23" s="62"/>
      <c r="I23" s="58" cm="1">
        <f t="array" ref="I23">IF($D23="Equipo Neutro","",IF($A23="Ret","",IF(AND($A23=1,$A24=2,$A25&lt;&gt;3),21,IF(AND($A23=1,$A24&lt;&gt;2),15,IF(AND($A23=2,$A24&lt;&gt;3),15,_xlfn.IFS($A23=1,33,$A23=2,27,$A23=3,21,$A23=4,15,$A23=5,14,$A23=6,13,$A23=7,12,$A23=8,11,$A23=9,10,$A23=10,9,$A23=11,8,$A23=12,7,$A23=13,6,$A23=14,5,$A23=15,4,$A23=16,3,$A23=17,2,$A23=18,1,$A23&gt;18,""))))))</f>
        <v>15</v>
      </c>
      <c r="J23" s="68"/>
      <c r="K23" s="3" t="s">
        <v>273</v>
      </c>
    </row>
    <row r="24" spans="1:11" x14ac:dyDescent="0.25">
      <c r="A24" s="78">
        <f t="shared" si="1"/>
        <v>1</v>
      </c>
      <c r="B24" s="79">
        <v>331</v>
      </c>
      <c r="C24" s="80" t="s">
        <v>189</v>
      </c>
      <c r="D24" s="80" t="s">
        <v>167</v>
      </c>
      <c r="E24" s="80" t="s">
        <v>280</v>
      </c>
      <c r="F24" s="80">
        <v>3</v>
      </c>
      <c r="G24" s="81" t="s">
        <v>190</v>
      </c>
      <c r="H24" s="62"/>
      <c r="I24" s="58" cm="1">
        <f t="array" ref="I24">IF($D24="Equipo Neutro","",IF($A24="Ret","",IF(AND($A24=1,$A25=2,$A26&lt;&gt;3),21,IF(AND($A24=1,$A25&lt;&gt;2),15,IF(AND($A24=2,$A25&lt;&gt;3),15,_xlfn.IFS($A24=1,33,$A24=2,27,$A24=3,21,$A24=4,15,$A24=5,14,$A24=6,13,$A24=7,12,$A24=8,11,$A24=9,10,$A24=10,9,$A24=11,8,$A24=12,7,$A24=13,6,$A24=14,5,$A24=15,4,$A24=16,3,$A24=17,2,$A24=18,1,$A24&gt;18,""))))))</f>
        <v>33</v>
      </c>
      <c r="J24" s="99"/>
    </row>
    <row r="25" spans="1:11" x14ac:dyDescent="0.25">
      <c r="A25" s="17">
        <f t="shared" si="1"/>
        <v>2</v>
      </c>
      <c r="B25" s="61">
        <v>338</v>
      </c>
      <c r="C25" s="3" t="s">
        <v>191</v>
      </c>
      <c r="D25" s="3" t="s">
        <v>167</v>
      </c>
      <c r="E25" s="3" t="s">
        <v>280</v>
      </c>
      <c r="F25" s="3">
        <v>3</v>
      </c>
      <c r="G25" s="6" t="s">
        <v>192</v>
      </c>
      <c r="H25" s="62"/>
      <c r="I25" s="58" cm="1">
        <f t="array" ref="I25">IF($D25="Equipo Neutro","",IF($A25="Ret","",IF(AND($A25=1,$A26=2,$A27&lt;&gt;3),21,IF(AND($A25=1,$A26&lt;&gt;2),15,IF(AND($A25=2,$A26&lt;&gt;3),15,_xlfn.IFS($A25=1,33,$A25=2,27,$A25=3,21,$A25=4,15,$A25=5,14,$A25=6,13,$A25=7,12,$A25=8,11,$A25=9,10,$A25=10,9,$A25=11,8,$A25=12,7,$A25=13,6,$A25=14,5,$A25=15,4,$A25=16,3,$A25=17,2,$A25=18,1,$A25&gt;18,""))))))</f>
        <v>27</v>
      </c>
    </row>
    <row r="26" spans="1:11" x14ac:dyDescent="0.25">
      <c r="A26" s="17">
        <f t="shared" si="1"/>
        <v>3</v>
      </c>
      <c r="B26" s="61">
        <v>504</v>
      </c>
      <c r="C26" s="3" t="s">
        <v>193</v>
      </c>
      <c r="D26" s="3" t="s">
        <v>15</v>
      </c>
      <c r="E26" s="3" t="s">
        <v>280</v>
      </c>
      <c r="F26" s="3">
        <v>3</v>
      </c>
      <c r="G26" s="6" t="s">
        <v>194</v>
      </c>
      <c r="H26" s="62"/>
      <c r="I26" s="58" cm="1">
        <f t="array" ref="I26">IF($D26="Equipo Neutro","",IF($A26="Ret","",IF(AND($A26=1,$A27=2,$A28&lt;&gt;3),21,IF(AND($A26=1,$A27&lt;&gt;2),15,IF(AND($A26=2,$A27&lt;&gt;3),15,_xlfn.IFS($A26=1,33,$A26=2,27,$A26=3,21,$A26=4,15,$A26=5,14,$A26=6,13,$A26=7,12,$A26=8,11,$A26=9,10,$A26=10,9,$A26=11,8,$A26=12,7,$A26=13,6,$A26=14,5,$A26=15,4,$A26=16,3,$A26=17,2,$A26=18,1,$A26&gt;18,""))))))</f>
        <v>21</v>
      </c>
    </row>
    <row r="27" spans="1:11" x14ac:dyDescent="0.25">
      <c r="A27" s="17">
        <f t="shared" si="1"/>
        <v>4</v>
      </c>
      <c r="B27" s="61">
        <v>350</v>
      </c>
      <c r="C27" s="3" t="s">
        <v>195</v>
      </c>
      <c r="D27" s="3" t="s">
        <v>167</v>
      </c>
      <c r="E27" s="3" t="s">
        <v>280</v>
      </c>
      <c r="F27" s="3">
        <v>3</v>
      </c>
      <c r="G27" s="6" t="s">
        <v>196</v>
      </c>
      <c r="H27" s="62"/>
      <c r="I27" s="58" cm="1">
        <f t="array" ref="I27">IF($D27="Equipo Neutro","",IF($A27="Ret","",IF(AND($A27=1,$A28=2,$A29&lt;&gt;3),21,IF(AND($A27=1,$A28&lt;&gt;2),15,IF(AND($A27=2,$A28&lt;&gt;3),15,_xlfn.IFS($A27=1,33,$A27=2,27,$A27=3,21,$A27=4,15,$A27=5,14,$A27=6,13,$A27=7,12,$A27=8,11,$A27=9,10,$A27=10,9,$A27=11,8,$A27=12,7,$A27=13,6,$A27=14,5,$A27=15,4,$A27=16,3,$A27=17,2,$A27=18,1,$A27&gt;18,""))))))</f>
        <v>15</v>
      </c>
    </row>
    <row r="28" spans="1:11" x14ac:dyDescent="0.25">
      <c r="A28" s="17">
        <f t="shared" si="1"/>
        <v>5</v>
      </c>
      <c r="B28" s="61">
        <v>242</v>
      </c>
      <c r="C28" s="3" t="s">
        <v>197</v>
      </c>
      <c r="D28" s="3" t="s">
        <v>164</v>
      </c>
      <c r="E28" s="3" t="s">
        <v>280</v>
      </c>
      <c r="F28" s="3">
        <v>3</v>
      </c>
      <c r="G28" s="6" t="s">
        <v>198</v>
      </c>
      <c r="H28" s="62"/>
      <c r="I28" s="58" cm="1">
        <f t="array" ref="I28">IF($D28="Equipo Neutro","",IF($A28="Ret","",IF(AND($A28=1,$A29=2,$A30&lt;&gt;3),21,IF(AND($A28=1,$A29&lt;&gt;2),15,IF(AND($A28=2,$A29&lt;&gt;3),15,_xlfn.IFS($A28=1,33,$A28=2,27,$A28=3,21,$A28=4,15,$A28=5,14,$A28=6,13,$A28=7,12,$A28=8,11,$A28=9,10,$A28=10,9,$A28=11,8,$A28=12,7,$A28=13,6,$A28=14,5,$A28=15,4,$A28=16,3,$A28=17,2,$A28=18,1,$A28&gt;18,""))))))</f>
        <v>14</v>
      </c>
    </row>
    <row r="29" spans="1:11" x14ac:dyDescent="0.25">
      <c r="A29" s="17">
        <f t="shared" si="1"/>
        <v>6</v>
      </c>
      <c r="B29" s="61">
        <v>18</v>
      </c>
      <c r="C29" s="3" t="s">
        <v>199</v>
      </c>
      <c r="D29" s="3" t="s">
        <v>57</v>
      </c>
      <c r="E29" s="3" t="s">
        <v>280</v>
      </c>
      <c r="F29" s="3">
        <v>3</v>
      </c>
      <c r="G29" s="6" t="s">
        <v>200</v>
      </c>
      <c r="H29" s="62"/>
      <c r="I29" s="58" cm="1">
        <f t="array" ref="I29">IF($D29="Equipo Neutro","",IF($A29="Ret","",IF(AND($A29=1,$A30=2,$A31&lt;&gt;3),21,IF(AND($A29=1,$A30&lt;&gt;2),15,IF(AND($A29=2,$A30&lt;&gt;3),15,_xlfn.IFS($A29=1,33,$A29=2,27,$A29=3,21,$A29=4,15,$A29=5,14,$A29=6,13,$A29=7,12,$A29=8,11,$A29=9,10,$A29=10,9,$A29=11,8,$A29=12,7,$A29=13,6,$A29=14,5,$A29=15,4,$A29=16,3,$A29=17,2,$A29=18,1,$A29&gt;18,""))))))</f>
        <v>13</v>
      </c>
      <c r="J29" s="68"/>
    </row>
    <row r="30" spans="1:11" x14ac:dyDescent="0.25">
      <c r="A30" s="78">
        <f t="shared" si="1"/>
        <v>1</v>
      </c>
      <c r="B30" s="79">
        <v>19</v>
      </c>
      <c r="C30" s="80" t="s">
        <v>201</v>
      </c>
      <c r="D30" s="80" t="s">
        <v>57</v>
      </c>
      <c r="E30" s="80" t="s">
        <v>281</v>
      </c>
      <c r="F30" s="80">
        <v>3</v>
      </c>
      <c r="G30" s="81" t="s">
        <v>202</v>
      </c>
      <c r="H30" s="62"/>
      <c r="I30" s="58" cm="1">
        <f t="array" ref="I30">IF($D30="Equipo Neutro","",IF($A30="Ret","",IF(AND($A30=1,$A31=2,$A50&lt;&gt;3),21,IF(AND($A30=1,$A31&lt;&gt;2),15,IF(AND($A30=2,$A31&lt;&gt;3),15,_xlfn.IFS($A30=1,33,$A30=2,27,$A30=3,21,$A30=4,15,$A30=5,14,$A30=6,13,$A30=7,12,$A30=8,11,$A30=9,10,$A30=10,9,$A30=11,8,$A30=12,7,$A30=13,6,$A30=14,5,$A30=15,4,$A30=16,3,$A30=17,2,$A30=18,1,$A30&gt;18,""))))))</f>
        <v>21</v>
      </c>
      <c r="J30" s="99"/>
    </row>
    <row r="31" spans="1:11" x14ac:dyDescent="0.25">
      <c r="A31" s="65">
        <f t="shared" si="1"/>
        <v>2</v>
      </c>
      <c r="B31" s="66">
        <v>505</v>
      </c>
      <c r="C31" s="67" t="s">
        <v>203</v>
      </c>
      <c r="D31" s="67" t="s">
        <v>15</v>
      </c>
      <c r="E31" s="67" t="s">
        <v>281</v>
      </c>
      <c r="F31" s="67">
        <v>3</v>
      </c>
      <c r="G31" s="68" t="s">
        <v>204</v>
      </c>
      <c r="H31" s="62"/>
      <c r="I31" s="58" cm="1">
        <f t="array" ref="I31">IF($D31="Equipo Neutro","",IF($A31="Ret","",IF(AND($A31=1,$A50=2,$A47&lt;&gt;3),21,IF(AND($A31=1,$A50&lt;&gt;2),15,IF(AND($A31=2,$A50&lt;&gt;3),15,_xlfn.IFS($A31=1,33,$A31=2,27,$A31=3,21,$A31=4,15,$A31=5,14,$A31=6,13,$A31=7,12,$A31=8,11,$A31=9,10,$A31=10,9,$A31=11,8,$A31=12,7,$A31=13,6,$A31=14,5,$A31=15,4,$A31=16,3,$A31=17,2,$A31=18,1,$A31&gt;18,""))))))</f>
        <v>15</v>
      </c>
      <c r="J31" s="68"/>
    </row>
    <row r="32" spans="1:11" x14ac:dyDescent="0.25">
      <c r="A32" s="17">
        <f>IF(G32="DNF","Ret",IF(E32=E10,A10+1,1))</f>
        <v>1</v>
      </c>
      <c r="B32" s="61">
        <v>1504</v>
      </c>
      <c r="C32" s="3" t="s">
        <v>132</v>
      </c>
      <c r="D32" s="3" t="s">
        <v>133</v>
      </c>
      <c r="E32" s="3" t="s">
        <v>277</v>
      </c>
      <c r="F32" s="3">
        <v>3</v>
      </c>
      <c r="G32" s="6" t="s">
        <v>134</v>
      </c>
      <c r="H32" s="62"/>
      <c r="I32" s="58" cm="1">
        <f t="array" ref="I32">IF($D32="Equipo Neutro","",IF($A32="Ret","",IF(AND($A32=1,$A33=2,$A34&lt;&gt;3),21,IF(AND($A32=1,$A33&lt;&gt;2),15,IF(AND($A32=2,$A33&lt;&gt;3),15,_xlfn.IFS($A32=1,33,$A32=2,27,$A32=3,21,$A32=4,15,$A32=5,14,$A32=6,13,$A32=7,12,$A32=8,11,$A32=9,10,$A32=10,9,$A32=11,8,$A32=12,7,$A32=13,6,$A32=14,5,$A32=15,4,$A32=16,3,$A32=17,2,$A32=18,1,$A32&gt;18,""))))))</f>
        <v>33</v>
      </c>
    </row>
    <row r="33" spans="1:10" x14ac:dyDescent="0.25">
      <c r="A33" s="17">
        <f t="shared" ref="A33:A46" si="2">IF(G33="DNF","Ret",IF(E33=E32,A32+1,1))</f>
        <v>2</v>
      </c>
      <c r="B33" s="61">
        <v>503</v>
      </c>
      <c r="C33" s="3" t="s">
        <v>135</v>
      </c>
      <c r="D33" s="3" t="s">
        <v>15</v>
      </c>
      <c r="E33" s="3" t="s">
        <v>277</v>
      </c>
      <c r="F33" s="3">
        <v>3</v>
      </c>
      <c r="G33" s="6" t="s">
        <v>136</v>
      </c>
      <c r="H33" s="62"/>
      <c r="I33" s="58" cm="1">
        <f t="array" ref="I33">IF($D33="Equipo Neutro","",IF($A33="Ret","",IF(AND($A33=1,$A34=2,$A35&lt;&gt;3),21,IF(AND($A33=1,$A34&lt;&gt;2),15,IF(AND($A33=2,$A34&lt;&gt;3),15,_xlfn.IFS($A33=1,33,$A33=2,27,$A33=3,21,$A33=4,15,$A33=5,14,$A33=6,13,$A33=7,12,$A33=8,11,$A33=9,10,$A33=10,9,$A33=11,8,$A33=12,7,$A33=13,6,$A33=14,5,$A33=15,4,$A33=16,3,$A33=17,2,$A33=18,1,$A33&gt;18,""))))))</f>
        <v>27</v>
      </c>
      <c r="J33" s="99" t="s">
        <v>274</v>
      </c>
    </row>
    <row r="34" spans="1:10" x14ac:dyDescent="0.25">
      <c r="A34" s="17">
        <f t="shared" si="2"/>
        <v>3</v>
      </c>
      <c r="B34" s="61">
        <v>887</v>
      </c>
      <c r="C34" s="3" t="s">
        <v>137</v>
      </c>
      <c r="D34" s="3" t="s">
        <v>11</v>
      </c>
      <c r="E34" s="3" t="s">
        <v>277</v>
      </c>
      <c r="F34" s="3">
        <v>3</v>
      </c>
      <c r="G34" s="6" t="s">
        <v>138</v>
      </c>
      <c r="H34" s="62"/>
      <c r="I34" s="58" cm="1">
        <f t="array" ref="I34">IF($D34="Equipo Neutro","",IF($A34="Ret","",IF(AND($A34=1,$A35=2,$A36&lt;&gt;3),21,IF(AND($A34=1,$A35&lt;&gt;2),15,IF(AND($A34=2,$A35&lt;&gt;3),15,_xlfn.IFS($A34=1,33,$A34=2,27,$A34=3,21,$A34=4,15,$A34=5,14,$A34=6,13,$A34=7,12,$A34=8,11,$A34=9,10,$A34=10,9,$A34=11,8,$A34=12,7,$A34=13,6,$A34=14,5,$A34=15,4,$A34=16,3,$A34=17,2,$A34=18,1,$A34&gt;18,""))))))</f>
        <v>21</v>
      </c>
    </row>
    <row r="35" spans="1:10" x14ac:dyDescent="0.25">
      <c r="A35" s="17">
        <f t="shared" si="2"/>
        <v>4</v>
      </c>
      <c r="B35" s="61">
        <v>23</v>
      </c>
      <c r="C35" s="3" t="s">
        <v>139</v>
      </c>
      <c r="D35" s="3" t="s">
        <v>57</v>
      </c>
      <c r="E35" s="3" t="s">
        <v>277</v>
      </c>
      <c r="F35" s="3">
        <v>3</v>
      </c>
      <c r="G35" s="6" t="s">
        <v>140</v>
      </c>
      <c r="H35" s="62"/>
      <c r="I35" s="58" cm="1">
        <f t="array" ref="I35">IF($D35="Equipo Neutro","",IF($A35="Ret","",IF(AND($A35=1,$A36=2,$A37&lt;&gt;3),21,IF(AND($A35=1,$A36&lt;&gt;2),15,IF(AND($A35=2,$A36&lt;&gt;3),15,_xlfn.IFS($A35=1,33,$A35=2,27,$A35=3,21,$A35=4,15,$A35=5,14,$A35=6,13,$A35=7,12,$A35=8,11,$A35=9,10,$A35=10,9,$A35=11,8,$A35=12,7,$A35=13,6,$A35=14,5,$A35=15,4,$A35=16,3,$A35=17,2,$A35=18,1,$A35&gt;18,""))))))</f>
        <v>15</v>
      </c>
    </row>
    <row r="36" spans="1:10" x14ac:dyDescent="0.25">
      <c r="A36" s="17">
        <f t="shared" si="2"/>
        <v>5</v>
      </c>
      <c r="B36" s="61">
        <v>15</v>
      </c>
      <c r="C36" s="3" t="s">
        <v>141</v>
      </c>
      <c r="D36" s="3" t="s">
        <v>57</v>
      </c>
      <c r="E36" s="3" t="s">
        <v>277</v>
      </c>
      <c r="F36" s="3">
        <v>3</v>
      </c>
      <c r="G36" s="6" t="s">
        <v>142</v>
      </c>
      <c r="H36" s="62"/>
      <c r="I36" s="58" cm="1">
        <f t="array" ref="I36">IF($D36="Equipo Neutro","",IF($A36="Ret","",IF(AND($A36=1,$A37=2,$A38&lt;&gt;3),21,IF(AND($A36=1,$A37&lt;&gt;2),15,IF(AND($A36=2,$A37&lt;&gt;3),15,_xlfn.IFS($A36=1,33,$A36=2,27,$A36=3,21,$A36=4,15,$A36=5,14,$A36=6,13,$A36=7,12,$A36=8,11,$A36=9,10,$A36=10,9,$A36=11,8,$A36=12,7,$A36=13,6,$A36=14,5,$A36=15,4,$A36=16,3,$A36=17,2,$A36=18,1,$A36&gt;18,""))))))</f>
        <v>14</v>
      </c>
    </row>
    <row r="37" spans="1:10" x14ac:dyDescent="0.25">
      <c r="A37" s="17">
        <f t="shared" si="2"/>
        <v>6</v>
      </c>
      <c r="B37" s="61">
        <v>886</v>
      </c>
      <c r="C37" s="3" t="s">
        <v>143</v>
      </c>
      <c r="D37" s="3" t="s">
        <v>11</v>
      </c>
      <c r="E37" s="3" t="s">
        <v>277</v>
      </c>
      <c r="F37" s="3">
        <v>3</v>
      </c>
      <c r="G37" s="6" t="s">
        <v>144</v>
      </c>
      <c r="H37" s="62"/>
      <c r="I37" s="58" cm="1">
        <f t="array" ref="I37">IF($D37="Equipo Neutro","",IF($A37="Ret","",IF(AND($A37=1,$A38=2,$A39&lt;&gt;3),21,IF(AND($A37=1,$A38&lt;&gt;2),15,IF(AND($A37=2,$A38&lt;&gt;3),15,_xlfn.IFS($A37=1,33,$A37=2,27,$A37=3,21,$A37=4,15,$A37=5,14,$A37=6,13,$A37=7,12,$A37=8,11,$A37=9,10,$A37=10,9,$A37=11,8,$A37=12,7,$A37=13,6,$A37=14,5,$A37=15,4,$A37=16,3,$A37=17,2,$A37=18,1,$A37&gt;18,""))))))</f>
        <v>13</v>
      </c>
    </row>
    <row r="38" spans="1:10" x14ac:dyDescent="0.25">
      <c r="A38" s="17">
        <f t="shared" si="2"/>
        <v>7</v>
      </c>
      <c r="B38" s="61">
        <v>14</v>
      </c>
      <c r="C38" s="3" t="s">
        <v>145</v>
      </c>
      <c r="D38" s="3" t="s">
        <v>57</v>
      </c>
      <c r="E38" s="3" t="s">
        <v>277</v>
      </c>
      <c r="F38" s="3">
        <v>3</v>
      </c>
      <c r="G38" s="6" t="s">
        <v>146</v>
      </c>
      <c r="H38" s="62"/>
      <c r="I38" s="58" cm="1">
        <f t="array" ref="I38">IF($D38="Equipo Neutro","",IF($A38="Ret","",IF(AND($A38=1,$A39=2,$A40&lt;&gt;3),21,IF(AND($A38=1,$A39&lt;&gt;2),15,IF(AND($A38=2,$A39&lt;&gt;3),15,_xlfn.IFS($A38=1,33,$A38=2,27,$A38=3,21,$A38=4,15,$A38=5,14,$A38=6,13,$A38=7,12,$A38=8,11,$A38=9,10,$A38=10,9,$A38=11,8,$A38=12,7,$A38=13,6,$A38=14,5,$A38=15,4,$A38=16,3,$A38=17,2,$A38=18,1,$A38&gt;18,""))))))</f>
        <v>12</v>
      </c>
    </row>
    <row r="39" spans="1:10" x14ac:dyDescent="0.25">
      <c r="A39" s="65">
        <f t="shared" si="2"/>
        <v>8</v>
      </c>
      <c r="B39" s="66">
        <v>121</v>
      </c>
      <c r="C39" s="67" t="s">
        <v>147</v>
      </c>
      <c r="D39" s="67" t="s">
        <v>72</v>
      </c>
      <c r="E39" s="67" t="s">
        <v>277</v>
      </c>
      <c r="F39" s="67">
        <v>3</v>
      </c>
      <c r="G39" s="68" t="s">
        <v>148</v>
      </c>
      <c r="H39" s="62"/>
      <c r="I39" s="58" cm="1">
        <f t="array" ref="I39">IF($D39="Equipo Neutro","",IF($A39="Ret","",IF(AND($A39=1,$A40=2,$A41&lt;&gt;3),21,IF(AND($A39=1,$A40&lt;&gt;2),15,IF(AND($A39=2,$A40&lt;&gt;3),15,_xlfn.IFS($A39=1,33,$A39=2,27,$A39=3,21,$A39=4,15,$A39=5,14,$A39=6,13,$A39=7,12,$A39=8,11,$A39=9,10,$A39=10,9,$A39=11,8,$A39=12,7,$A39=13,6,$A39=14,5,$A39=15,4,$A39=16,3,$A39=17,2,$A39=18,1,$A39&gt;18,""))))))</f>
        <v>11</v>
      </c>
      <c r="J39" s="68"/>
    </row>
    <row r="40" spans="1:10" x14ac:dyDescent="0.25">
      <c r="A40" s="78">
        <f t="shared" si="2"/>
        <v>1</v>
      </c>
      <c r="B40" s="79">
        <v>867</v>
      </c>
      <c r="C40" s="80" t="s">
        <v>149</v>
      </c>
      <c r="D40" s="80" t="s">
        <v>11</v>
      </c>
      <c r="E40" s="80" t="s">
        <v>278</v>
      </c>
      <c r="F40" s="80">
        <v>3</v>
      </c>
      <c r="G40" s="81" t="s">
        <v>150</v>
      </c>
      <c r="H40" s="62"/>
      <c r="I40" s="58" cm="1">
        <f t="array" ref="I40">IF($D40="Equipo Neutro","",IF($A40="Ret","",IF(AND($A40=1,$A41=2,$A42&lt;&gt;3),21,IF(AND($A40=1,$A41&lt;&gt;2),15,IF(AND($A40=2,$A41&lt;&gt;3),15,_xlfn.IFS($A40=1,33,$A40=2,27,$A40=3,21,$A40=4,15,$A40=5,14,$A40=6,13,$A40=7,12,$A40=8,11,$A40=9,10,$A40=10,9,$A40=11,8,$A40=12,7,$A40=13,6,$A40=14,5,$A40=15,4,$A40=16,3,$A40=17,2,$A40=18,1,$A40&gt;18,""))))))</f>
        <v>33</v>
      </c>
      <c r="J40" s="99" t="s">
        <v>274</v>
      </c>
    </row>
    <row r="41" spans="1:10" x14ac:dyDescent="0.25">
      <c r="A41" s="17">
        <f t="shared" si="2"/>
        <v>2</v>
      </c>
      <c r="B41" s="61">
        <v>890</v>
      </c>
      <c r="C41" s="3" t="s">
        <v>151</v>
      </c>
      <c r="D41" s="3" t="s">
        <v>11</v>
      </c>
      <c r="E41" s="3" t="s">
        <v>278</v>
      </c>
      <c r="F41" s="3">
        <v>3</v>
      </c>
      <c r="G41" s="6" t="s">
        <v>152</v>
      </c>
      <c r="H41" s="62"/>
      <c r="I41" s="58" cm="1">
        <f t="array" ref="I41">IF($D41="Equipo Neutro","",IF($A41="Ret","",IF(AND($A41=1,$A42=2,$A43&lt;&gt;3),21,IF(AND($A41=1,$A42&lt;&gt;2),15,IF(AND($A41=2,$A42&lt;&gt;3),15,_xlfn.IFS($A41=1,33,$A41=2,27,$A41=3,21,$A41=4,15,$A41=5,14,$A41=6,13,$A41=7,12,$A41=8,11,$A41=9,10,$A41=10,9,$A41=11,8,$A41=12,7,$A41=13,6,$A41=14,5,$A41=15,4,$A41=16,3,$A41=17,2,$A41=18,1,$A41&gt;18,""))))))</f>
        <v>27</v>
      </c>
    </row>
    <row r="42" spans="1:10" x14ac:dyDescent="0.25">
      <c r="A42" s="17">
        <f t="shared" si="2"/>
        <v>3</v>
      </c>
      <c r="B42" s="61">
        <v>879</v>
      </c>
      <c r="C42" s="3" t="s">
        <v>153</v>
      </c>
      <c r="D42" s="3" t="s">
        <v>11</v>
      </c>
      <c r="E42" s="3" t="s">
        <v>278</v>
      </c>
      <c r="F42" s="3">
        <v>3</v>
      </c>
      <c r="G42" s="6" t="s">
        <v>154</v>
      </c>
      <c r="H42" s="62"/>
      <c r="I42" s="58" cm="1">
        <f t="array" ref="I42">IF($D42="Equipo Neutro","",IF($A42="Ret","",IF(AND($A42=1,$A43=2,$A44&lt;&gt;3),21,IF(AND($A42=1,$A43&lt;&gt;2),15,IF(AND($A42=2,$A43&lt;&gt;3),15,_xlfn.IFS($A42=1,33,$A42=2,27,$A42=3,21,$A42=4,15,$A42=5,14,$A42=6,13,$A42=7,12,$A42=8,11,$A42=9,10,$A42=10,9,$A42=11,8,$A42=12,7,$A42=13,6,$A42=14,5,$A42=15,4,$A42=16,3,$A42=17,2,$A42=18,1,$A42&gt;18,""))))))</f>
        <v>21</v>
      </c>
    </row>
    <row r="43" spans="1:10" x14ac:dyDescent="0.25">
      <c r="A43" s="17">
        <f t="shared" si="2"/>
        <v>4</v>
      </c>
      <c r="B43" s="61">
        <v>857</v>
      </c>
      <c r="C43" s="3" t="s">
        <v>155</v>
      </c>
      <c r="D43" s="3" t="s">
        <v>11</v>
      </c>
      <c r="E43" s="3" t="s">
        <v>278</v>
      </c>
      <c r="F43" s="3">
        <v>3</v>
      </c>
      <c r="G43" s="6" t="s">
        <v>156</v>
      </c>
      <c r="H43" s="62"/>
      <c r="I43" s="58" cm="1">
        <f t="array" ref="I43">IF($D43="Equipo Neutro","",IF($A43="Ret","",IF(AND($A43=1,$A44=2,$A45&lt;&gt;3),21,IF(AND($A43=1,$A44&lt;&gt;2),15,IF(AND($A43=2,$A44&lt;&gt;3),15,_xlfn.IFS($A43=1,33,$A43=2,27,$A43=3,21,$A43=4,15,$A43=5,14,$A43=6,13,$A43=7,12,$A43=8,11,$A43=9,10,$A43=10,9,$A43=11,8,$A43=12,7,$A43=13,6,$A43=14,5,$A43=15,4,$A43=16,3,$A43=17,2,$A43=18,1,$A43&gt;18,""))))))</f>
        <v>15</v>
      </c>
    </row>
    <row r="44" spans="1:10" x14ac:dyDescent="0.25">
      <c r="A44" s="17">
        <f t="shared" si="2"/>
        <v>5</v>
      </c>
      <c r="B44" s="61">
        <v>17</v>
      </c>
      <c r="C44" s="3" t="s">
        <v>157</v>
      </c>
      <c r="D44" s="3" t="s">
        <v>57</v>
      </c>
      <c r="E44" s="3" t="s">
        <v>278</v>
      </c>
      <c r="F44" s="3">
        <v>3</v>
      </c>
      <c r="G44" s="6" t="s">
        <v>158</v>
      </c>
      <c r="H44" s="62"/>
      <c r="I44" s="58" cm="1">
        <f t="array" ref="I44">IF($D44="Equipo Neutro","",IF($A44="Ret","",IF(AND($A44=1,$A45=2,$A46&lt;&gt;3),21,IF(AND($A44=1,$A45&lt;&gt;2),15,IF(AND($A44=2,$A45&lt;&gt;3),15,_xlfn.IFS($A44=1,33,$A44=2,27,$A44=3,21,$A44=4,15,$A44=5,14,$A44=6,13,$A44=7,12,$A44=8,11,$A44=9,10,$A44=10,9,$A44=11,8,$A44=12,7,$A44=13,6,$A44=14,5,$A44=15,4,$A44=16,3,$A44=17,2,$A44=18,1,$A44&gt;18,""))))))</f>
        <v>14</v>
      </c>
    </row>
    <row r="45" spans="1:10" x14ac:dyDescent="0.25">
      <c r="A45" s="17">
        <f t="shared" si="2"/>
        <v>6</v>
      </c>
      <c r="B45" s="61">
        <v>141</v>
      </c>
      <c r="C45" s="3" t="s">
        <v>159</v>
      </c>
      <c r="D45" s="3" t="s">
        <v>72</v>
      </c>
      <c r="E45" s="3" t="s">
        <v>278</v>
      </c>
      <c r="F45" s="3">
        <v>3</v>
      </c>
      <c r="G45" s="6" t="s">
        <v>160</v>
      </c>
      <c r="H45" s="62"/>
      <c r="I45" s="58" cm="1">
        <f t="array" ref="I45">IF($D45="Equipo Neutro","",IF($A45="Ret","",IF(AND($A45=1,$A46=2,$A11&lt;&gt;3),21,IF(AND($A45=1,$A46&lt;&gt;2),15,IF(AND($A45=2,$A46&lt;&gt;3),15,_xlfn.IFS($A45=1,33,$A45=2,27,$A45=3,21,$A45=4,15,$A45=5,14,$A45=6,13,$A45=7,12,$A45=8,11,$A45=9,10,$A45=10,9,$A45=11,8,$A45=12,7,$A45=13,6,$A45=14,5,$A45=15,4,$A45=16,3,$A45=17,2,$A45=18,1,$A45&gt;18,""))))))</f>
        <v>13</v>
      </c>
    </row>
    <row r="46" spans="1:10" x14ac:dyDescent="0.25">
      <c r="A46" s="17">
        <f t="shared" si="2"/>
        <v>7</v>
      </c>
      <c r="B46" s="61">
        <v>16</v>
      </c>
      <c r="C46" s="3" t="s">
        <v>161</v>
      </c>
      <c r="D46" s="3" t="s">
        <v>57</v>
      </c>
      <c r="E46" s="3" t="s">
        <v>278</v>
      </c>
      <c r="F46" s="3">
        <v>3</v>
      </c>
      <c r="G46" s="6" t="s">
        <v>162</v>
      </c>
      <c r="H46" s="62"/>
      <c r="I46" s="58" cm="1">
        <f t="array" ref="I46">IF($D46="Equipo Neutro","",IF($A46="Ret","",IF(AND($A46=1,$A11=2,$A12&lt;&gt;3),21,IF(AND($A46=1,$A11&lt;&gt;2),15,IF(AND($A46=2,$A11&lt;&gt;3),15,_xlfn.IFS($A46=1,33,$A46=2,27,$A46=3,21,$A46=4,15,$A46=5,14,$A46=6,13,$A46=7,12,$A46=8,11,$A46=9,10,$A46=10,9,$A46=11,8,$A46=12,7,$A46=13,6,$A46=14,5,$A46=15,4,$A46=16,3,$A46=17,2,$A46=18,1,$A46&gt;18,""))))))</f>
        <v>12</v>
      </c>
      <c r="J46" s="68"/>
    </row>
    <row r="47" spans="1:10" x14ac:dyDescent="0.25">
      <c r="A47" s="78">
        <f>IF(G47="DNF","Ret",IF(E47=E31,A31+1,1))</f>
        <v>1</v>
      </c>
      <c r="B47" s="79">
        <v>324</v>
      </c>
      <c r="C47" s="80" t="s">
        <v>206</v>
      </c>
      <c r="D47" s="80" t="s">
        <v>167</v>
      </c>
      <c r="E47" s="80" t="s">
        <v>287</v>
      </c>
      <c r="F47" s="80">
        <v>1</v>
      </c>
      <c r="G47" s="81" t="s">
        <v>207</v>
      </c>
      <c r="H47" s="62"/>
      <c r="I47" s="58" cm="1">
        <f t="array" ref="I47">IF($D47="Equipo Neutro","",IF($A47="Ret","",IF(AND($A47=1,$A48=2,$A49&lt;&gt;3),21,IF(AND($A47=1,$A48&lt;&gt;2),15,IF(AND($A47=2,$A48&lt;&gt;3),15,_xlfn.IFS($A47=1,33,$A47=2,27,$A47=3,21,$A47=4,15,$A47=5,14,$A47=6,13,$A47=7,12,$A47=8,11,$A47=9,10,$A47=10,9,$A47=11,8,$A47=12,7,$A47=13,6,$A47=14,5,$A47=15,4,$A47=16,3,$A47=17,2,$A47=18,1,$A47&gt;18,""))))))</f>
        <v>33</v>
      </c>
      <c r="J47" s="99"/>
    </row>
    <row r="48" spans="1:10" x14ac:dyDescent="0.25">
      <c r="A48" s="17">
        <f t="shared" ref="A48:A83" si="3">IF(G48="DNF","Ret",IF(E48=E47,A47+1,1))</f>
        <v>2</v>
      </c>
      <c r="B48" s="61">
        <v>21</v>
      </c>
      <c r="C48" s="3" t="s">
        <v>208</v>
      </c>
      <c r="D48" s="3" t="s">
        <v>57</v>
      </c>
      <c r="E48" s="3" t="s">
        <v>287</v>
      </c>
      <c r="F48" s="3">
        <v>1</v>
      </c>
      <c r="G48" s="6" t="s">
        <v>177</v>
      </c>
      <c r="H48" s="62"/>
      <c r="I48" s="58" cm="1">
        <f t="array" ref="I48">IF($D48="Equipo Neutro","",IF($A48="Ret","",IF(AND($A48=1,$A49=2,$A51&lt;&gt;3),21,IF(AND($A48=1,$A49&lt;&gt;2),15,IF(AND($A48=2,$A49&lt;&gt;3),15,_xlfn.IFS($A48=1,33,$A48=2,27,$A48=3,21,$A48=4,15,$A48=5,14,$A48=6,13,$A48=7,12,$A48=8,11,$A48=9,10,$A48=10,9,$A48=11,8,$A48=12,7,$A48=13,6,$A48=14,5,$A48=15,4,$A48=16,3,$A48=17,2,$A48=18,1,$A48&gt;18,""))))))</f>
        <v>27</v>
      </c>
    </row>
    <row r="49" spans="1:10" x14ac:dyDescent="0.25">
      <c r="A49" s="17">
        <f t="shared" si="3"/>
        <v>3</v>
      </c>
      <c r="B49" s="61">
        <v>20</v>
      </c>
      <c r="C49" s="3" t="s">
        <v>209</v>
      </c>
      <c r="D49" s="3" t="s">
        <v>57</v>
      </c>
      <c r="E49" s="3" t="s">
        <v>287</v>
      </c>
      <c r="F49" s="3">
        <v>1</v>
      </c>
      <c r="G49" s="6" t="s">
        <v>286</v>
      </c>
      <c r="H49" s="62"/>
      <c r="I49" s="58" cm="1">
        <f t="array" ref="I49">IF($D49="Equipo Neutro","",IF($A49="Ret","",IF(AND($A49=1,$A51=2,$A52&lt;&gt;3),21,IF(AND($A49=1,$A51&lt;&gt;2),15,IF(AND($A49=2,$A51&lt;&gt;3),15,_xlfn.IFS($A49=1,33,$A49=2,27,$A49=3,21,$A49=4,15,$A49=5,14,$A49=6,13,$A49=7,12,$A49=8,11,$A49=9,10,$A49=10,9,$A49=11,8,$A49=12,7,$A49=13,6,$A49=14,5,$A49=15,4,$A49=16,3,$A49=17,2,$A49=18,1,$A49&gt;18,""))))))</f>
        <v>21</v>
      </c>
    </row>
    <row r="50" spans="1:10" x14ac:dyDescent="0.25">
      <c r="A50" s="17" t="s">
        <v>298</v>
      </c>
      <c r="B50" s="61">
        <v>346</v>
      </c>
      <c r="C50" s="3" t="s">
        <v>205</v>
      </c>
      <c r="D50" s="3" t="s">
        <v>167</v>
      </c>
      <c r="E50" s="3" t="s">
        <v>287</v>
      </c>
      <c r="F50" s="3">
        <v>1</v>
      </c>
      <c r="G50" s="6" t="s">
        <v>300</v>
      </c>
      <c r="H50" s="62"/>
      <c r="J50" s="6" t="s">
        <v>318</v>
      </c>
    </row>
    <row r="51" spans="1:10" x14ac:dyDescent="0.25">
      <c r="A51" s="17" t="s">
        <v>301</v>
      </c>
      <c r="B51" s="61">
        <v>515</v>
      </c>
      <c r="C51" s="3" t="s">
        <v>210</v>
      </c>
      <c r="D51" s="3" t="s">
        <v>15</v>
      </c>
      <c r="E51" s="3" t="s">
        <v>287</v>
      </c>
      <c r="F51" s="3">
        <v>1</v>
      </c>
      <c r="G51" s="6" t="s">
        <v>299</v>
      </c>
      <c r="H51" s="62"/>
      <c r="I51" s="58" t="str" cm="1">
        <f t="array" ref="I51">IF($D51="Equipo Neutro","",IF($A51="Ret","",IF(AND($A51=1,$A52=2,#REF!&lt;&gt;3),21,IF(AND($A51=1,$A52&lt;&gt;2),15,IF(AND($A51=2,$A52&lt;&gt;3),15,_xlfn.IFS($A51=1,33,$A51=2,27,$A51=3,21,$A51=4,15,$A51=5,14,$A51=6,13,$A51=7,12,$A51=8,11,$A51=9,10,$A51=10,9,$A51=11,8,$A51=12,7,$A51=13,6,$A51=14,5,$A51=15,4,$A51=16,3,$A51=17,2,$A51=18,1,$A51&gt;18,""))))))</f>
        <v/>
      </c>
      <c r="J51" s="68"/>
    </row>
    <row r="52" spans="1:10" x14ac:dyDescent="0.25">
      <c r="A52" s="78">
        <f t="shared" si="3"/>
        <v>1</v>
      </c>
      <c r="B52" s="79">
        <v>219</v>
      </c>
      <c r="C52" s="80" t="s">
        <v>211</v>
      </c>
      <c r="D52" s="80" t="s">
        <v>164</v>
      </c>
      <c r="E52" s="80" t="s">
        <v>288</v>
      </c>
      <c r="F52" s="80">
        <v>3</v>
      </c>
      <c r="G52" s="81" t="s">
        <v>212</v>
      </c>
      <c r="H52" s="62"/>
      <c r="I52" s="58" cm="1">
        <f t="array" ref="I52">IF($D52="Equipo Neutro","",IF($A52="Ret","",IF(AND($A52=1,$A69=2,$A54&lt;&gt;3),21,IF(AND($A52=1,$A69&lt;&gt;2),15,IF(AND($A52=2,$A69&lt;&gt;3),15,_xlfn.IFS($A52=1,33,$A52=2,27,$A52=3,21,$A52=4,15,$A52=5,14,$A52=6,13,$A52=7,12,$A52=8,11,$A52=9,10,$A52=10,9,$A52=11,8,$A52=12,7,$A52=13,6,$A52=14,5,$A52=15,4,$A52=16,3,$A52=17,2,$A52=18,1,$A52&gt;18,""))))))</f>
        <v>15</v>
      </c>
      <c r="J52" s="99"/>
    </row>
    <row r="53" spans="1:10" x14ac:dyDescent="0.25">
      <c r="A53" s="17"/>
      <c r="B53" s="91">
        <v>209</v>
      </c>
      <c r="C53" s="89" t="s">
        <v>213</v>
      </c>
      <c r="D53" s="89" t="s">
        <v>115</v>
      </c>
      <c r="E53" s="89" t="s">
        <v>288</v>
      </c>
      <c r="F53" s="89">
        <v>3</v>
      </c>
      <c r="G53" s="90" t="s">
        <v>214</v>
      </c>
      <c r="H53" s="62"/>
      <c r="I53" s="58" t="e" cm="1">
        <f t="array" ref="I53">IF($D53="Equipo Neutro","",IF($A53="Ret","",IF(AND($A53=1,$A54=2,$A57&lt;&gt;3),21,IF(AND($A53=1,$A54&lt;&gt;2),15,IF(AND($A53=2,$A54&lt;&gt;3),15,_xlfn.IFS($A53=1,33,$A53=2,27,$A53=3,21,$A53=4,15,$A53=5,14,$A53=6,13,$A53=7,12,$A53=8,11,$A53=9,10,$A53=10,9,$A53=11,8,$A53=12,7,$A53=13,6,$A53=14,5,$A53=15,4,$A53=16,3,$A53=17,2,$A53=18,1,$A53&gt;18,""))))))</f>
        <v>#N/A</v>
      </c>
      <c r="J53" s="68"/>
    </row>
    <row r="54" spans="1:10" x14ac:dyDescent="0.25">
      <c r="A54" s="78">
        <f>IF(G54="DNF","Ret",IF(E54=E52,A52+1,1))</f>
        <v>1</v>
      </c>
      <c r="B54" s="79">
        <v>22</v>
      </c>
      <c r="C54" s="80" t="s">
        <v>215</v>
      </c>
      <c r="D54" s="80" t="s">
        <v>57</v>
      </c>
      <c r="E54" s="80" t="s">
        <v>282</v>
      </c>
      <c r="F54" s="80">
        <v>1</v>
      </c>
      <c r="G54" s="81" t="s">
        <v>216</v>
      </c>
      <c r="H54" s="62"/>
      <c r="I54" s="58" cm="1">
        <f t="array" ref="I54">IF($D54="Equipo Neutro","",IF($A54="Ret","",IF(AND($A54=1,$A57=2,$A55&lt;&gt;3),21,IF(AND($A54=1,$A57&lt;&gt;2),15,IF(AND($A54=2,$A57&lt;&gt;3),15,_xlfn.IFS($A54=1,33,$A54=2,27,$A54=3,21,$A54=4,15,$A54=5,14,$A54=6,13,$A54=7,12,$A54=8,11,$A54=9,10,$A54=10,9,$A54=11,8,$A54=12,7,$A54=13,6,$A54=14,5,$A54=15,4,$A54=16,3,$A54=17,2,$A54=18,1,$A54&gt;18,""))))))</f>
        <v>15</v>
      </c>
      <c r="J54" s="99"/>
    </row>
    <row r="55" spans="1:10" x14ac:dyDescent="0.25">
      <c r="A55" s="17">
        <f t="shared" si="3"/>
        <v>2</v>
      </c>
      <c r="B55" s="61">
        <v>349</v>
      </c>
      <c r="C55" s="3" t="s">
        <v>218</v>
      </c>
      <c r="D55" s="3" t="s">
        <v>167</v>
      </c>
      <c r="E55" s="3" t="s">
        <v>282</v>
      </c>
      <c r="F55" s="3">
        <v>1</v>
      </c>
      <c r="G55" s="6" t="s">
        <v>219</v>
      </c>
      <c r="H55" s="62"/>
      <c r="I55" s="58" cm="1">
        <f t="array" ref="I55">IF($D55="Equipo Neutro","",IF($A55="Ret","",IF(AND($A55=1,$A56=2,$A58&lt;&gt;3),21,IF(AND($A55=1,$A56&lt;&gt;2),15,IF(AND($A55=2,$A56&lt;&gt;3),15,_xlfn.IFS($A55=1,33,$A55=2,27,$A55=3,21,$A55=4,15,$A55=5,14,$A55=6,13,$A55=7,12,$A55=8,11,$A55=9,10,$A55=10,9,$A55=11,8,$A55=12,7,$A55=13,6,$A55=14,5,$A55=15,4,$A55=16,3,$A55=17,2,$A55=18,1,$A55&gt;18,""))))))</f>
        <v>27</v>
      </c>
    </row>
    <row r="56" spans="1:10" x14ac:dyDescent="0.25">
      <c r="A56" s="17">
        <f t="shared" si="3"/>
        <v>3</v>
      </c>
      <c r="B56" s="61">
        <v>330</v>
      </c>
      <c r="C56" s="3" t="s">
        <v>220</v>
      </c>
      <c r="D56" s="3" t="s">
        <v>167</v>
      </c>
      <c r="E56" s="3" t="s">
        <v>282</v>
      </c>
      <c r="F56" s="3">
        <v>1</v>
      </c>
      <c r="G56" s="6" t="s">
        <v>221</v>
      </c>
      <c r="H56" s="62"/>
      <c r="I56" s="58" cm="1">
        <f t="array" ref="I56">IF($D56="Equipo Neutro","",IF($A56="Ret","",IF(AND($A56=1,$A58=2,$A59&lt;&gt;3),21,IF(AND($A56=1,$A58&lt;&gt;2),15,IF(AND($A56=2,$A58&lt;&gt;3),15,_xlfn.IFS($A56=1,33,$A56=2,27,$A56=3,21,$A56=4,15,$A56=5,14,$A56=6,13,$A56=7,12,$A56=8,11,$A56=9,10,$A56=10,9,$A56=11,8,$A56=12,7,$A56=13,6,$A56=14,5,$A56=15,4,$A56=16,3,$A56=17,2,$A56=18,1,$A56&gt;18,""))))))</f>
        <v>21</v>
      </c>
    </row>
    <row r="57" spans="1:10" x14ac:dyDescent="0.25">
      <c r="A57" s="17" t="s">
        <v>298</v>
      </c>
      <c r="B57" s="61">
        <v>218</v>
      </c>
      <c r="C57" s="3" t="s">
        <v>217</v>
      </c>
      <c r="D57" s="3" t="s">
        <v>164</v>
      </c>
      <c r="E57" s="3" t="s">
        <v>282</v>
      </c>
      <c r="F57" s="3">
        <v>1</v>
      </c>
      <c r="G57" s="6" t="s">
        <v>275</v>
      </c>
      <c r="H57" s="62"/>
      <c r="J57" s="68" t="s">
        <v>318</v>
      </c>
    </row>
    <row r="58" spans="1:10" x14ac:dyDescent="0.25">
      <c r="A58" s="78">
        <f>IF(G58="DNF","Ret",IF(E58=E56,A56+1,1))</f>
        <v>1</v>
      </c>
      <c r="B58" s="79">
        <v>100</v>
      </c>
      <c r="C58" s="80" t="s">
        <v>222</v>
      </c>
      <c r="D58" s="80" t="s">
        <v>72</v>
      </c>
      <c r="E58" s="80" t="s">
        <v>283</v>
      </c>
      <c r="F58" s="80">
        <v>3</v>
      </c>
      <c r="G58" s="81" t="s">
        <v>223</v>
      </c>
      <c r="H58" s="62"/>
      <c r="I58" s="58" cm="1">
        <f t="array" ref="I58">IF($D58="Equipo Neutro","",IF($A58="Ret","",IF(AND($A58=1,$A59=2,$A69&lt;&gt;3),21,IF(AND($A58=1,$A59&lt;&gt;2),15,IF(AND($A58=2,$A59&lt;&gt;3),15,_xlfn.IFS($A58=1,33,$A58=2,27,$A58=3,21,$A58=4,15,$A58=5,14,$A58=6,13,$A58=7,12,$A58=8,11,$A58=9,10,$A58=10,9,$A58=11,8,$A58=12,7,$A58=13,6,$A58=14,5,$A58=15,4,$A58=16,3,$A58=17,2,$A58=18,1,$A58&gt;18,""))))))</f>
        <v>21</v>
      </c>
      <c r="J58" s="99"/>
    </row>
    <row r="59" spans="1:10" x14ac:dyDescent="0.25">
      <c r="A59" s="17">
        <f t="shared" si="3"/>
        <v>2</v>
      </c>
      <c r="B59" s="61">
        <v>108</v>
      </c>
      <c r="C59" s="3" t="s">
        <v>224</v>
      </c>
      <c r="D59" s="3" t="s">
        <v>72</v>
      </c>
      <c r="E59" s="3" t="s">
        <v>283</v>
      </c>
      <c r="F59" s="3">
        <v>3</v>
      </c>
      <c r="G59" s="6" t="s">
        <v>225</v>
      </c>
      <c r="H59" s="62"/>
      <c r="I59" s="58" cm="1">
        <f t="array" ref="I59">IF($D59="Equipo Neutro","",IF($A59="Ret","",IF(AND($A59=1,$A69=2,$A60&lt;&gt;3),21,IF(AND($A59=1,$A69&lt;&gt;2),15,IF(AND($A59=2,$A69&lt;&gt;3),15,_xlfn.IFS($A59=1,33,$A59=2,27,$A59=3,21,$A59=4,15,$A59=5,14,$A59=6,13,$A59=7,12,$A59=8,11,$A59=9,10,$A59=10,9,$A59=11,8,$A59=12,7,$A59=13,6,$A59=14,5,$A59=15,4,$A59=16,3,$A59=17,2,$A59=18,1,$A59&gt;18,""))))))</f>
        <v>15</v>
      </c>
      <c r="J59" s="68"/>
    </row>
    <row r="60" spans="1:10" x14ac:dyDescent="0.25">
      <c r="A60" s="78">
        <f t="shared" si="3"/>
        <v>1</v>
      </c>
      <c r="B60" s="79">
        <v>344</v>
      </c>
      <c r="C60" s="80" t="s">
        <v>227</v>
      </c>
      <c r="D60" s="80" t="s">
        <v>167</v>
      </c>
      <c r="E60" s="80" t="s">
        <v>284</v>
      </c>
      <c r="F60" s="80">
        <v>1</v>
      </c>
      <c r="G60" s="81" t="s">
        <v>228</v>
      </c>
      <c r="H60" s="62"/>
      <c r="I60" s="58" cm="1">
        <f t="array" ref="I60">IF($D60="Equipo Neutro","",IF($A60="Ret","",IF(AND($A60=1,$A61=2,$A62&lt;&gt;3),21,IF(AND($A60=1,$A61&lt;&gt;2),15,IF(AND($A60=2,$A61&lt;&gt;3),15,_xlfn.IFS($A60=1,33,$A60=2,27,$A60=3,21,$A60=4,15,$A60=5,14,$A60=6,13,$A60=7,12,$A60=8,11,$A60=9,10,$A60=10,9,$A60=11,8,$A60=12,7,$A60=13,6,$A60=14,5,$A60=15,4,$A60=16,3,$A60=17,2,$A60=18,1,$A60&gt;18,""))))))</f>
        <v>33</v>
      </c>
      <c r="J60" s="99"/>
    </row>
    <row r="61" spans="1:10" x14ac:dyDescent="0.25">
      <c r="A61" s="17">
        <f t="shared" si="3"/>
        <v>2</v>
      </c>
      <c r="B61" s="61">
        <v>337</v>
      </c>
      <c r="C61" s="3" t="s">
        <v>229</v>
      </c>
      <c r="D61" s="3" t="s">
        <v>167</v>
      </c>
      <c r="E61" s="3" t="s">
        <v>284</v>
      </c>
      <c r="F61" s="3">
        <v>1</v>
      </c>
      <c r="G61" s="6" t="s">
        <v>230</v>
      </c>
      <c r="H61" s="62"/>
      <c r="I61" s="58" cm="1">
        <f t="array" ref="I61">IF($D61="Equipo Neutro","",IF($A61="Ret","",IF(AND($A61=1,$A62=2,$A63&lt;&gt;3),21,IF(AND($A61=1,$A62&lt;&gt;2),15,IF(AND($A61=2,$A62&lt;&gt;3),15,_xlfn.IFS($A61=1,33,$A61=2,27,$A61=3,21,$A61=4,15,$A61=5,14,$A61=6,13,$A61=7,12,$A61=8,11,$A61=9,10,$A61=10,9,$A61=11,8,$A61=12,7,$A61=13,6,$A61=14,5,$A61=15,4,$A61=16,3,$A61=17,2,$A61=18,1,$A61&gt;18,""))))))</f>
        <v>27</v>
      </c>
    </row>
    <row r="62" spans="1:10" x14ac:dyDescent="0.25">
      <c r="A62" s="17">
        <f t="shared" si="3"/>
        <v>3</v>
      </c>
      <c r="B62" s="61">
        <v>245</v>
      </c>
      <c r="C62" s="3" t="s">
        <v>231</v>
      </c>
      <c r="D62" s="3" t="s">
        <v>164</v>
      </c>
      <c r="E62" s="3" t="s">
        <v>284</v>
      </c>
      <c r="F62" s="3">
        <v>1</v>
      </c>
      <c r="G62" s="6" t="s">
        <v>232</v>
      </c>
      <c r="H62" s="62"/>
      <c r="I62" s="58" cm="1">
        <f t="array" ref="I62">IF($D62="Equipo Neutro","",IF($A62="Ret","",IF(AND($A62=1,$A63=2,$A64&lt;&gt;3),21,IF(AND($A62=1,$A63&lt;&gt;2),15,IF(AND($A62=2,$A63&lt;&gt;3),15,_xlfn.IFS($A62=1,33,$A62=2,27,$A62=3,21,$A62=4,15,$A62=5,14,$A62=6,13,$A62=7,12,$A62=8,11,$A62=9,10,$A62=10,9,$A62=11,8,$A62=12,7,$A62=13,6,$A62=14,5,$A62=15,4,$A62=16,3,$A62=17,2,$A62=18,1,$A62&gt;18,""))))))</f>
        <v>21</v>
      </c>
    </row>
    <row r="63" spans="1:10" x14ac:dyDescent="0.25">
      <c r="A63" s="17">
        <f t="shared" si="3"/>
        <v>4</v>
      </c>
      <c r="B63" s="61">
        <v>201</v>
      </c>
      <c r="C63" s="3" t="s">
        <v>233</v>
      </c>
      <c r="D63" s="3" t="s">
        <v>164</v>
      </c>
      <c r="E63" s="3" t="s">
        <v>284</v>
      </c>
      <c r="F63" s="3">
        <v>1</v>
      </c>
      <c r="G63" s="6" t="s">
        <v>234</v>
      </c>
      <c r="H63" s="62"/>
      <c r="I63" s="58" cm="1">
        <f t="array" ref="I63">IF($D63="Equipo Neutro","",IF($A63="Ret","",IF(AND($A63=1,$A64=2,$A65&lt;&gt;3),21,IF(AND($A63=1,$A64&lt;&gt;2),15,IF(AND($A63=2,$A64&lt;&gt;3),15,_xlfn.IFS($A63=1,33,$A63=2,27,$A63=3,21,$A63=4,15,$A63=5,14,$A63=6,13,$A63=7,12,$A63=8,11,$A63=9,10,$A63=10,9,$A63=11,8,$A63=12,7,$A63=13,6,$A63=14,5,$A63=15,4,$A63=16,3,$A63=17,2,$A63=18,1,$A63&gt;18,""))))))</f>
        <v>15</v>
      </c>
    </row>
    <row r="64" spans="1:10" x14ac:dyDescent="0.25">
      <c r="A64" s="17">
        <f t="shared" si="3"/>
        <v>5</v>
      </c>
      <c r="B64" s="61">
        <v>109</v>
      </c>
      <c r="C64" s="3" t="s">
        <v>235</v>
      </c>
      <c r="D64" s="3" t="s">
        <v>72</v>
      </c>
      <c r="E64" s="3" t="s">
        <v>284</v>
      </c>
      <c r="F64" s="3">
        <v>1</v>
      </c>
      <c r="G64" s="6" t="s">
        <v>236</v>
      </c>
      <c r="H64" s="62"/>
      <c r="I64" s="58" cm="1">
        <f t="array" ref="I64">IF($D64="Equipo Neutro","",IF($A64="Ret","",IF(AND($A64=1,$A65=2,$A66&lt;&gt;3),21,IF(AND($A64=1,$A65&lt;&gt;2),15,IF(AND($A64=2,$A65&lt;&gt;3),15,_xlfn.IFS($A64=1,33,$A64=2,27,$A64=3,21,$A64=4,15,$A64=5,14,$A64=6,13,$A64=7,12,$A64=8,11,$A64=9,10,$A64=10,9,$A64=11,8,$A64=12,7,$A64=13,6,$A64=14,5,$A64=15,4,$A64=16,3,$A64=17,2,$A64=18,1,$A64&gt;18,""))))))</f>
        <v>14</v>
      </c>
    </row>
    <row r="65" spans="1:10" x14ac:dyDescent="0.25">
      <c r="A65" s="17">
        <f t="shared" si="3"/>
        <v>6</v>
      </c>
      <c r="B65" s="61">
        <v>329</v>
      </c>
      <c r="C65" s="3" t="s">
        <v>237</v>
      </c>
      <c r="D65" s="3" t="s">
        <v>167</v>
      </c>
      <c r="E65" s="3" t="s">
        <v>284</v>
      </c>
      <c r="F65" s="3">
        <v>1</v>
      </c>
      <c r="G65" s="6" t="s">
        <v>238</v>
      </c>
      <c r="H65" s="62"/>
      <c r="I65" s="58" cm="1">
        <f t="array" ref="I65">IF($D65="Equipo Neutro","",IF($A65="Ret","",IF(AND($A65=1,$A66=2,$A67&lt;&gt;3),21,IF(AND($A65=1,$A66&lt;&gt;2),15,IF(AND($A65=2,$A66&lt;&gt;3),15,_xlfn.IFS($A65=1,33,$A65=2,27,$A65=3,21,$A65=4,15,$A65=5,14,$A65=6,13,$A65=7,12,$A65=8,11,$A65=9,10,$A65=10,9,$A65=11,8,$A65=12,7,$A65=13,6,$A65=14,5,$A65=15,4,$A65=16,3,$A65=17,2,$A65=18,1,$A65&gt;18,""))))))</f>
        <v>13</v>
      </c>
    </row>
    <row r="66" spans="1:10" x14ac:dyDescent="0.25">
      <c r="A66" s="17">
        <f t="shared" si="3"/>
        <v>7</v>
      </c>
      <c r="B66" s="61">
        <v>172</v>
      </c>
      <c r="C66" s="3" t="s">
        <v>239</v>
      </c>
      <c r="D66" s="3" t="s">
        <v>72</v>
      </c>
      <c r="E66" s="3" t="s">
        <v>284</v>
      </c>
      <c r="F66" s="3">
        <v>1</v>
      </c>
      <c r="G66" s="6" t="s">
        <v>240</v>
      </c>
      <c r="H66" s="62"/>
      <c r="I66" s="58" cm="1">
        <f t="array" ref="I66">IF($D66="Equipo Neutro","",IF($A66="Ret","",IF(AND($A66=1,$A67=2,$A68&lt;&gt;3),21,IF(AND($A66=1,$A67&lt;&gt;2),15,IF(AND($A66=2,$A67&lt;&gt;3),15,_xlfn.IFS($A66=1,33,$A66=2,27,$A66=3,21,$A66=4,15,$A66=5,14,$A66=6,13,$A66=7,12,$A66=8,11,$A66=9,10,$A66=10,9,$A66=11,8,$A66=12,7,$A66=13,6,$A66=14,5,$A66=15,4,$A66=16,3,$A66=17,2,$A66=18,1,$A66&gt;18,""))))))</f>
        <v>12</v>
      </c>
    </row>
    <row r="67" spans="1:10" x14ac:dyDescent="0.25">
      <c r="A67" s="17">
        <f t="shared" si="3"/>
        <v>8</v>
      </c>
      <c r="B67" s="61">
        <v>326</v>
      </c>
      <c r="C67" s="3" t="s">
        <v>241</v>
      </c>
      <c r="D67" s="3" t="s">
        <v>167</v>
      </c>
      <c r="E67" s="3" t="s">
        <v>284</v>
      </c>
      <c r="F67" s="3">
        <v>1</v>
      </c>
      <c r="G67" s="6" t="s">
        <v>242</v>
      </c>
      <c r="H67" s="62"/>
      <c r="I67" s="58" cm="1">
        <f t="array" ref="I67">IF($D67="Equipo Neutro","",IF($A67="Ret","",IF(AND($A67=1,$A68=2,$A70&lt;&gt;3),21,IF(AND($A67=1,$A68&lt;&gt;2),15,IF(AND($A67=2,$A68&lt;&gt;3),15,_xlfn.IFS($A67=1,33,$A67=2,27,$A67=3,21,$A67=4,15,$A67=5,14,$A67=6,13,$A67=7,12,$A67=8,11,$A67=9,10,$A67=10,9,$A67=11,8,$A67=12,7,$A67=13,6,$A67=14,5,$A67=15,4,$A67=16,3,$A67=17,2,$A67=18,1,$A67&gt;18,""))))))</f>
        <v>11</v>
      </c>
    </row>
    <row r="68" spans="1:10" x14ac:dyDescent="0.25">
      <c r="A68" s="17" t="s">
        <v>337</v>
      </c>
      <c r="B68" s="61">
        <v>869</v>
      </c>
      <c r="C68" s="3" t="s">
        <v>243</v>
      </c>
      <c r="D68" s="3" t="s">
        <v>11</v>
      </c>
      <c r="E68" s="3" t="s">
        <v>284</v>
      </c>
      <c r="F68" s="3">
        <v>1</v>
      </c>
      <c r="G68" s="6" t="s">
        <v>244</v>
      </c>
      <c r="H68" s="62"/>
      <c r="I68" s="58" t="str" cm="1">
        <f t="array" ref="I68">IF($D68="Equipo Neutro","",IF($A68="Ret","",IF(AND($A68=1,$A70=2,$A71&lt;&gt;3),21,IF(AND($A68=1,$A70&lt;&gt;2),15,IF(AND($A68=2,$A70&lt;&gt;3),15,_xlfn.IFS($A68=1,33,$A68=2,27,$A68=3,21,$A68=4,15,$A68=5,14,$A68=6,13,$A68=7,12,$A68=8,11,$A68=9,10,$A68=10,9,$A68=11,8,$A68=12,7,$A68=13,6,$A68=14,5,$A68=15,4,$A68=16,3,$A68=17,2,$A68=18,1,$A68&gt;18,""))))))</f>
        <v/>
      </c>
      <c r="J68" s="6" t="s">
        <v>276</v>
      </c>
    </row>
    <row r="69" spans="1:10" x14ac:dyDescent="0.25">
      <c r="A69" s="17" t="s">
        <v>298</v>
      </c>
      <c r="B69" s="61">
        <v>348</v>
      </c>
      <c r="C69" s="3" t="s">
        <v>226</v>
      </c>
      <c r="D69" s="3" t="s">
        <v>167</v>
      </c>
      <c r="E69" s="3" t="s">
        <v>284</v>
      </c>
      <c r="F69" s="3">
        <v>1</v>
      </c>
      <c r="G69" s="6" t="s">
        <v>300</v>
      </c>
      <c r="H69" s="62"/>
      <c r="J69" s="6" t="s">
        <v>318</v>
      </c>
    </row>
    <row r="70" spans="1:10" x14ac:dyDescent="0.25">
      <c r="A70" s="17" t="s">
        <v>301</v>
      </c>
      <c r="B70" s="61">
        <v>238</v>
      </c>
      <c r="C70" s="3" t="s">
        <v>245</v>
      </c>
      <c r="D70" s="3" t="s">
        <v>164</v>
      </c>
      <c r="E70" s="3" t="s">
        <v>284</v>
      </c>
      <c r="F70" s="3">
        <v>1</v>
      </c>
      <c r="G70" s="6" t="s">
        <v>299</v>
      </c>
      <c r="H70" s="62"/>
      <c r="I70" s="58" t="str" cm="1">
        <f t="array" ref="I70">IF($D70="Equipo Neutro","",IF($A70="Ret","",IF(AND($A70=1,$A71=2,$A72&lt;&gt;3),21,IF(AND($A70=1,$A71&lt;&gt;2),15,IF(AND($A70=2,$A71&lt;&gt;3),15,_xlfn.IFS($A70=1,33,$A70=2,27,$A70=3,21,$A70=4,15,$A70=5,14,$A70=6,13,$A70=7,12,$A70=8,11,$A70=9,10,$A70=10,9,$A70=11,8,$A70=12,7,$A70=13,6,$A70=14,5,$A70=15,4,$A70=16,3,$A70=17,2,$A70=18,1,$A70&gt;18,""))))))</f>
        <v/>
      </c>
      <c r="J70" s="68"/>
    </row>
    <row r="71" spans="1:10" x14ac:dyDescent="0.25">
      <c r="A71" s="78">
        <f t="shared" si="3"/>
        <v>1</v>
      </c>
      <c r="B71" s="79">
        <v>208</v>
      </c>
      <c r="C71" s="80" t="s">
        <v>246</v>
      </c>
      <c r="D71" s="80" t="s">
        <v>164</v>
      </c>
      <c r="E71" s="80" t="s">
        <v>289</v>
      </c>
      <c r="F71" s="80">
        <v>2</v>
      </c>
      <c r="G71" s="81" t="s">
        <v>247</v>
      </c>
      <c r="H71" s="62"/>
      <c r="I71" s="58" cm="1">
        <f t="array" ref="I71">IF($D71="Equipo Neutro","",IF($A71="Ret","",IF(AND($A71=1,$A72=2,$A73&lt;&gt;3),21,IF(AND($A71=1,$A72&lt;&gt;2),15,IF(AND($A71=2,$A72&lt;&gt;3),15,_xlfn.IFS($A71=1,33,$A71=2,27,$A71=3,21,$A71=4,15,$A71=5,14,$A71=6,13,$A71=7,12,$A71=8,11,$A71=9,10,$A71=10,9,$A71=11,8,$A71=12,7,$A71=13,6,$A71=14,5,$A71=15,4,$A71=16,3,$A71=17,2,$A71=18,1,$A71&gt;18,""))))))</f>
        <v>33</v>
      </c>
      <c r="J71" s="99"/>
    </row>
    <row r="72" spans="1:10" x14ac:dyDescent="0.25">
      <c r="A72" s="17">
        <f t="shared" si="3"/>
        <v>2</v>
      </c>
      <c r="B72" s="61">
        <v>202</v>
      </c>
      <c r="C72" s="3" t="s">
        <v>248</v>
      </c>
      <c r="D72" s="3" t="s">
        <v>164</v>
      </c>
      <c r="E72" s="3" t="s">
        <v>289</v>
      </c>
      <c r="F72" s="3">
        <v>2</v>
      </c>
      <c r="G72" s="6" t="s">
        <v>249</v>
      </c>
      <c r="H72" s="62"/>
      <c r="I72" s="58" cm="1">
        <f t="array" ref="I72">IF($D72="Equipo Neutro","",IF($A72="Ret","",IF(AND($A72=1,$A73=2,$A74&lt;&gt;3),21,IF(AND($A72=1,$A73&lt;&gt;2),15,IF(AND($A72=2,$A73&lt;&gt;3),15,_xlfn.IFS($A72=1,33,$A72=2,27,$A72=3,21,$A72=4,15,$A72=5,14,$A72=6,13,$A72=7,12,$A72=8,11,$A72=9,10,$A72=10,9,$A72=11,8,$A72=12,7,$A72=13,6,$A72=14,5,$A72=15,4,$A72=16,3,$A72=17,2,$A72=18,1,$A72&gt;18,""))))))</f>
        <v>27</v>
      </c>
    </row>
    <row r="73" spans="1:10" x14ac:dyDescent="0.25">
      <c r="A73" s="17">
        <f t="shared" si="3"/>
        <v>3</v>
      </c>
      <c r="B73" s="61">
        <v>514</v>
      </c>
      <c r="C73" s="3" t="s">
        <v>250</v>
      </c>
      <c r="D73" s="3" t="s">
        <v>15</v>
      </c>
      <c r="E73" s="3" t="s">
        <v>289</v>
      </c>
      <c r="F73" s="3">
        <v>2</v>
      </c>
      <c r="G73" s="6" t="s">
        <v>251</v>
      </c>
      <c r="H73" s="62"/>
      <c r="I73" s="58" cm="1">
        <f t="array" ref="I73">IF($D73="Equipo Neutro","",IF($A73="Ret","",IF(AND($A73=1,$A74=2,$A75&lt;&gt;3),21,IF(AND($A73=1,$A74&lt;&gt;2),15,IF(AND($A73=2,$A74&lt;&gt;3),15,_xlfn.IFS($A73=1,33,$A73=2,27,$A73=3,21,$A73=4,15,$A73=5,14,$A73=6,13,$A73=7,12,$A73=8,11,$A73=9,10,$A73=10,9,$A73=11,8,$A73=12,7,$A73=13,6,$A73=14,5,$A73=15,4,$A73=16,3,$A73=17,2,$A73=18,1,$A73&gt;18,""))))))</f>
        <v>21</v>
      </c>
    </row>
    <row r="74" spans="1:10" x14ac:dyDescent="0.25">
      <c r="A74" s="17">
        <f t="shared" si="3"/>
        <v>4</v>
      </c>
      <c r="B74" s="61">
        <v>341</v>
      </c>
      <c r="C74" s="3" t="s">
        <v>252</v>
      </c>
      <c r="D74" s="3" t="s">
        <v>167</v>
      </c>
      <c r="E74" s="3" t="s">
        <v>289</v>
      </c>
      <c r="F74" s="3">
        <v>2</v>
      </c>
      <c r="G74" s="6" t="s">
        <v>253</v>
      </c>
      <c r="H74" s="62"/>
      <c r="I74" s="58" cm="1">
        <f t="array" ref="I74">IF($D74="Equipo Neutro","",IF($A74="Ret","",IF(AND($A74=1,$A75=2,$A76&lt;&gt;3),21,IF(AND($A74=1,$A75&lt;&gt;2),15,IF(AND($A74=2,$A75&lt;&gt;3),15,_xlfn.IFS($A74=1,33,$A74=2,27,$A74=3,21,$A74=4,15,$A74=5,14,$A74=6,13,$A74=7,12,$A74=8,11,$A74=9,10,$A74=10,9,$A74=11,8,$A74=12,7,$A74=13,6,$A74=14,5,$A74=15,4,$A74=16,3,$A74=17,2,$A74=18,1,$A74&gt;18,""))))))</f>
        <v>15</v>
      </c>
    </row>
    <row r="75" spans="1:10" x14ac:dyDescent="0.25">
      <c r="A75" s="17">
        <f t="shared" si="3"/>
        <v>5</v>
      </c>
      <c r="B75" s="61">
        <v>1507</v>
      </c>
      <c r="C75" s="3" t="s">
        <v>254</v>
      </c>
      <c r="D75" s="3" t="s">
        <v>133</v>
      </c>
      <c r="E75" s="3" t="s">
        <v>289</v>
      </c>
      <c r="F75" s="3">
        <v>2</v>
      </c>
      <c r="G75" s="6" t="s">
        <v>255</v>
      </c>
      <c r="H75" s="62"/>
      <c r="I75" s="58" cm="1">
        <f t="array" ref="I75">IF($D75="Equipo Neutro","",IF($A75="Ret","",IF(AND($A75=1,$A76=2,$A77&lt;&gt;3),21,IF(AND($A75=1,$A76&lt;&gt;2),15,IF(AND($A75=2,$A76&lt;&gt;3),15,_xlfn.IFS($A75=1,33,$A75=2,27,$A75=3,21,$A75=4,15,$A75=5,14,$A75=6,13,$A75=7,12,$A75=8,11,$A75=9,10,$A75=10,9,$A75=11,8,$A75=12,7,$A75=13,6,$A75=14,5,$A75=15,4,$A75=16,3,$A75=17,2,$A75=18,1,$A75&gt;18,""))))))</f>
        <v>14</v>
      </c>
    </row>
    <row r="76" spans="1:10" x14ac:dyDescent="0.25">
      <c r="A76" s="17">
        <f t="shared" si="3"/>
        <v>6</v>
      </c>
      <c r="B76" s="61">
        <v>247</v>
      </c>
      <c r="C76" s="3" t="s">
        <v>256</v>
      </c>
      <c r="D76" s="3" t="s">
        <v>164</v>
      </c>
      <c r="E76" s="3" t="s">
        <v>289</v>
      </c>
      <c r="F76" s="3">
        <v>2</v>
      </c>
      <c r="G76" s="6" t="s">
        <v>257</v>
      </c>
      <c r="H76" s="62"/>
      <c r="I76" s="58" cm="1">
        <f t="array" ref="I76">IF($D76="Equipo Neutro","",IF($A76="Ret","",IF(AND($A76=1,$A77=2,$A78&lt;&gt;3),21,IF(AND($A76=1,$A77&lt;&gt;2),15,IF(AND($A76=2,$A77&lt;&gt;3),15,_xlfn.IFS($A76=1,33,$A76=2,27,$A76=3,21,$A76=4,15,$A76=5,14,$A76=6,13,$A76=7,12,$A76=8,11,$A76=9,10,$A76=10,9,$A76=11,8,$A76=12,7,$A76=13,6,$A76=14,5,$A76=15,4,$A76=16,3,$A76=17,2,$A76=18,1,$A76&gt;18,""))))))</f>
        <v>13</v>
      </c>
    </row>
    <row r="77" spans="1:10" x14ac:dyDescent="0.25">
      <c r="A77" s="17">
        <f t="shared" si="3"/>
        <v>7</v>
      </c>
      <c r="B77" s="61">
        <v>328</v>
      </c>
      <c r="C77" s="3" t="s">
        <v>258</v>
      </c>
      <c r="D77" s="3" t="s">
        <v>167</v>
      </c>
      <c r="E77" s="3" t="s">
        <v>289</v>
      </c>
      <c r="F77" s="3">
        <v>2</v>
      </c>
      <c r="G77" s="6" t="s">
        <v>259</v>
      </c>
      <c r="H77" s="62"/>
      <c r="I77" s="58" cm="1">
        <f t="array" ref="I77">IF($D77="Equipo Neutro","",IF($A77="Ret","",IF(AND($A77=1,$A78=2,$A79&lt;&gt;3),21,IF(AND($A77=1,$A78&lt;&gt;2),15,IF(AND($A77=2,$A78&lt;&gt;3),15,_xlfn.IFS($A77=1,33,$A77=2,27,$A77=3,21,$A77=4,15,$A77=5,14,$A77=6,13,$A77=7,12,$A77=8,11,$A77=9,10,$A77=10,9,$A77=11,8,$A77=12,7,$A77=13,6,$A77=14,5,$A77=15,4,$A77=16,3,$A77=17,2,$A77=18,1,$A77&gt;18,""))))))</f>
        <v>12</v>
      </c>
    </row>
    <row r="78" spans="1:10" x14ac:dyDescent="0.25">
      <c r="A78" s="17" t="s">
        <v>337</v>
      </c>
      <c r="B78" s="61">
        <v>1514</v>
      </c>
      <c r="C78" s="3" t="s">
        <v>260</v>
      </c>
      <c r="D78" s="3" t="s">
        <v>133</v>
      </c>
      <c r="E78" s="3" t="s">
        <v>289</v>
      </c>
      <c r="F78" s="3">
        <v>2</v>
      </c>
      <c r="G78" s="6" t="s">
        <v>261</v>
      </c>
      <c r="H78" s="62"/>
      <c r="I78" s="58" t="str" cm="1">
        <f t="array" ref="I78">IF($D78="Equipo Neutro","",IF($A78="Ret","",IF(AND($A78=1,$A79=2,$A80&lt;&gt;3),21,IF(AND($A78=1,$A79&lt;&gt;2),15,IF(AND($A78=2,$A79&lt;&gt;3),15,_xlfn.IFS($A78=1,33,$A78=2,27,$A78=3,21,$A78=4,15,$A78=5,14,$A78=6,13,$A78=7,12,$A78=8,11,$A78=9,10,$A78=10,9,$A78=11,8,$A78=12,7,$A78=13,6,$A78=14,5,$A78=15,4,$A78=16,3,$A78=17,2,$A78=18,1,$A78&gt;18,""))))))</f>
        <v/>
      </c>
      <c r="J78" s="6" t="s">
        <v>276</v>
      </c>
    </row>
    <row r="79" spans="1:10" x14ac:dyDescent="0.25">
      <c r="A79" s="17" t="s">
        <v>337</v>
      </c>
      <c r="B79" s="61">
        <v>327</v>
      </c>
      <c r="C79" s="3" t="s">
        <v>262</v>
      </c>
      <c r="D79" s="3" t="s">
        <v>167</v>
      </c>
      <c r="E79" s="3" t="s">
        <v>289</v>
      </c>
      <c r="F79" s="3">
        <v>2</v>
      </c>
      <c r="G79" s="6" t="s">
        <v>263</v>
      </c>
      <c r="H79" s="62"/>
      <c r="I79" s="58" t="str" cm="1">
        <f t="array" ref="I79">IF($D79="Equipo Neutro","",IF($A79="Ret","",IF(AND($A79=1,$A80=2,$A81&lt;&gt;3),21,IF(AND($A79=1,$A80&lt;&gt;2),15,IF(AND($A79=2,$A80&lt;&gt;3),15,_xlfn.IFS($A79=1,33,$A79=2,27,$A79=3,21,$A79=4,15,$A79=5,14,$A79=6,13,$A79=7,12,$A79=8,11,$A79=9,10,$A79=10,9,$A79=11,8,$A79=12,7,$A79=13,6,$A79=14,5,$A79=15,4,$A79=16,3,$A79=17,2,$A79=18,1,$A79&gt;18,""))))))</f>
        <v/>
      </c>
      <c r="J79" s="68" t="s">
        <v>276</v>
      </c>
    </row>
    <row r="80" spans="1:10" x14ac:dyDescent="0.25">
      <c r="A80" s="78">
        <f t="shared" si="3"/>
        <v>1</v>
      </c>
      <c r="B80" s="79">
        <v>323</v>
      </c>
      <c r="C80" s="80" t="s">
        <v>264</v>
      </c>
      <c r="D80" s="80" t="s">
        <v>167</v>
      </c>
      <c r="E80" s="80" t="s">
        <v>290</v>
      </c>
      <c r="F80" s="80">
        <v>2</v>
      </c>
      <c r="G80" s="81" t="s">
        <v>265</v>
      </c>
      <c r="H80" s="62"/>
      <c r="I80" s="58" cm="1">
        <f t="array" ref="I80">IF($D80="Equipo Neutro","",IF($A80="Ret","",IF(AND($A80=1,$A81=2,$A82&lt;&gt;3),21,IF(AND($A80=1,$A81&lt;&gt;2),15,IF(AND($A80=2,$A81&lt;&gt;3),15,_xlfn.IFS($A80=1,33,$A80=2,27,$A80=3,21,$A80=4,15,$A80=5,14,$A80=6,13,$A80=7,12,$A80=8,11,$A80=9,10,$A80=10,9,$A80=11,8,$A80=12,7,$A80=13,6,$A80=14,5,$A80=15,4,$A80=16,3,$A80=17,2,$A80=18,1,$A80&gt;18,""))))))</f>
        <v>33</v>
      </c>
      <c r="J80" s="99"/>
    </row>
    <row r="81" spans="1:10" x14ac:dyDescent="0.25">
      <c r="A81" s="17">
        <f t="shared" si="3"/>
        <v>2</v>
      </c>
      <c r="B81" s="61">
        <v>232</v>
      </c>
      <c r="C81" s="3" t="s">
        <v>266</v>
      </c>
      <c r="D81" s="3" t="s">
        <v>164</v>
      </c>
      <c r="E81" s="3" t="s">
        <v>290</v>
      </c>
      <c r="F81" s="3">
        <v>2</v>
      </c>
      <c r="G81" s="6" t="s">
        <v>267</v>
      </c>
      <c r="H81" s="62"/>
      <c r="I81" s="58" cm="1">
        <f t="array" ref="I81">IF($D81="Equipo Neutro","",IF($A81="Ret","",IF(AND($A81=1,$A82=2,$A83&lt;&gt;3),21,IF(AND($A81=1,$A82&lt;&gt;2),15,IF(AND($A81=2,$A82&lt;&gt;3),15,_xlfn.IFS($A81=1,33,$A81=2,27,$A81=3,21,$A81=4,15,$A81=5,14,$A81=6,13,$A81=7,12,$A81=8,11,$A81=9,10,$A81=10,9,$A81=11,8,$A81=12,7,$A81=13,6,$A81=14,5,$A81=15,4,$A81=16,3,$A81=17,2,$A81=18,1,$A81&gt;18,""))))))</f>
        <v>27</v>
      </c>
    </row>
    <row r="82" spans="1:10" x14ac:dyDescent="0.25">
      <c r="A82" s="17">
        <f t="shared" si="3"/>
        <v>3</v>
      </c>
      <c r="B82" s="61">
        <v>207</v>
      </c>
      <c r="C82" s="3" t="s">
        <v>268</v>
      </c>
      <c r="D82" s="3" t="s">
        <v>164</v>
      </c>
      <c r="E82" s="3" t="s">
        <v>290</v>
      </c>
      <c r="F82" s="3">
        <v>2</v>
      </c>
      <c r="G82" s="6" t="s">
        <v>269</v>
      </c>
      <c r="H82" s="62"/>
      <c r="I82" s="58" cm="1">
        <f t="array" ref="I82">IF($D82="Equipo Neutro","",IF($A82="Ret","",IF(AND($A82=1,$A83=2,$A84&lt;&gt;3),21,IF(AND($A82=1,$A83&lt;&gt;2),15,IF(AND($A82=2,$A83&lt;&gt;3),15,_xlfn.IFS($A82=1,33,$A82=2,27,$A82=3,21,$A82=4,15,$A82=5,14,$A82=6,13,$A82=7,12,$A82=8,11,$A82=9,10,$A82=10,9,$A82=11,8,$A82=12,7,$A82=13,6,$A82=14,5,$A82=15,4,$A82=16,3,$A82=17,2,$A82=18,1,$A82&gt;18,""))))))</f>
        <v>21</v>
      </c>
    </row>
    <row r="83" spans="1:10" x14ac:dyDescent="0.25">
      <c r="A83" s="65">
        <f t="shared" si="3"/>
        <v>4</v>
      </c>
      <c r="B83" s="66">
        <v>517</v>
      </c>
      <c r="C83" s="67" t="s">
        <v>270</v>
      </c>
      <c r="D83" s="67" t="s">
        <v>15</v>
      </c>
      <c r="E83" s="67" t="s">
        <v>290</v>
      </c>
      <c r="F83" s="67">
        <v>2</v>
      </c>
      <c r="G83" s="68" t="s">
        <v>271</v>
      </c>
      <c r="H83" s="62"/>
      <c r="I83" s="58" cm="1">
        <f t="array" ref="I83">IF($D83="Equipo Neutro","",IF($A83="Ret","",IF(AND($A83=1,$A84=2,$A86&lt;&gt;3),21,IF(AND($A83=1,$A84&lt;&gt;2),15,IF(AND($A83=2,$A84&lt;&gt;3),15,_xlfn.IFS($A83=1,33,$A83=2,27,$A83=3,21,$A83=4,15,$A83=5,14,$A83=6,13,$A83=7,12,$A83=8,11,$A83=9,10,$A83=10,9,$A83=11,8,$A83=12,7,$A83=13,6,$A83=14,5,$A83=15,4,$A83=16,3,$A83=17,2,$A83=18,1,$A83&gt;18,""))))))</f>
        <v>15</v>
      </c>
      <c r="J83" s="68"/>
    </row>
    <row r="86" spans="1:10" x14ac:dyDescent="0.25">
      <c r="A86" s="97" t="s">
        <v>316</v>
      </c>
    </row>
    <row r="87" spans="1:10" x14ac:dyDescent="0.25">
      <c r="A87" s="3" t="s">
        <v>309</v>
      </c>
      <c r="B87" s="3">
        <v>309</v>
      </c>
      <c r="C87" s="3" t="s">
        <v>167</v>
      </c>
      <c r="D87" s="96" t="s">
        <v>321</v>
      </c>
    </row>
    <row r="88" spans="1:10" x14ac:dyDescent="0.25">
      <c r="A88" s="3" t="s">
        <v>310</v>
      </c>
      <c r="B88" s="3">
        <v>259</v>
      </c>
      <c r="C88" s="3" t="s">
        <v>164</v>
      </c>
      <c r="D88" s="96" t="s">
        <v>308</v>
      </c>
    </row>
    <row r="89" spans="1:10" x14ac:dyDescent="0.25">
      <c r="A89" s="3" t="s">
        <v>311</v>
      </c>
      <c r="B89" s="3">
        <v>235</v>
      </c>
      <c r="C89" s="3" t="s">
        <v>15</v>
      </c>
    </row>
    <row r="90" spans="1:10" x14ac:dyDescent="0.25">
      <c r="A90" s="3" t="s">
        <v>312</v>
      </c>
      <c r="B90" s="3">
        <v>168</v>
      </c>
      <c r="C90" s="3" t="s">
        <v>11</v>
      </c>
    </row>
    <row r="91" spans="1:10" x14ac:dyDescent="0.25">
      <c r="A91" s="3" t="s">
        <v>313</v>
      </c>
      <c r="B91" s="3">
        <v>137</v>
      </c>
      <c r="C91" s="3" t="s">
        <v>57</v>
      </c>
    </row>
    <row r="92" spans="1:10" x14ac:dyDescent="0.25">
      <c r="A92" s="3" t="s">
        <v>314</v>
      </c>
      <c r="B92" s="3">
        <v>91</v>
      </c>
      <c r="C92" s="3" t="s">
        <v>72</v>
      </c>
    </row>
    <row r="93" spans="1:10" x14ac:dyDescent="0.25">
      <c r="A93" s="3" t="s">
        <v>315</v>
      </c>
      <c r="B93" s="3">
        <v>62</v>
      </c>
      <c r="C93" s="3" t="s">
        <v>133</v>
      </c>
    </row>
    <row r="96" spans="1:10" x14ac:dyDescent="0.25">
      <c r="A96" s="97" t="s">
        <v>317</v>
      </c>
    </row>
    <row r="97" spans="1:4" x14ac:dyDescent="0.25">
      <c r="A97" s="17" t="s">
        <v>318</v>
      </c>
      <c r="B97" s="98" t="s">
        <v>322</v>
      </c>
    </row>
    <row r="98" spans="1:4" x14ac:dyDescent="0.25">
      <c r="C98" s="92" t="s">
        <v>327</v>
      </c>
    </row>
    <row r="99" spans="1:4" x14ac:dyDescent="0.25">
      <c r="C99" s="92" t="s">
        <v>320</v>
      </c>
    </row>
    <row r="100" spans="1:4" x14ac:dyDescent="0.25">
      <c r="A100" s="17" t="s">
        <v>319</v>
      </c>
      <c r="B100" s="98" t="s">
        <v>323</v>
      </c>
    </row>
    <row r="101" spans="1:4" x14ac:dyDescent="0.25">
      <c r="B101" s="98" t="s">
        <v>324</v>
      </c>
    </row>
    <row r="102" spans="1:4" x14ac:dyDescent="0.25">
      <c r="C102" s="92" t="s">
        <v>325</v>
      </c>
    </row>
    <row r="103" spans="1:4" x14ac:dyDescent="0.25">
      <c r="C103" s="92" t="s">
        <v>326</v>
      </c>
    </row>
    <row r="107" spans="1:4" x14ac:dyDescent="0.25">
      <c r="C107" s="17" t="s">
        <v>331</v>
      </c>
      <c r="D107" s="50" t="s">
        <v>328</v>
      </c>
    </row>
    <row r="108" spans="1:4" x14ac:dyDescent="0.25">
      <c r="C108" s="17" t="s">
        <v>332</v>
      </c>
      <c r="D108" s="50" t="s">
        <v>329</v>
      </c>
    </row>
    <row r="109" spans="1:4" x14ac:dyDescent="0.25">
      <c r="C109" s="17" t="s">
        <v>333</v>
      </c>
      <c r="D109" s="50" t="s">
        <v>330</v>
      </c>
    </row>
    <row r="110" spans="1:4" x14ac:dyDescent="0.25">
      <c r="C110" s="17" t="s">
        <v>334</v>
      </c>
      <c r="D110" s="50" t="s">
        <v>335</v>
      </c>
    </row>
  </sheetData>
  <autoFilter ref="A5:J83" xr:uid="{DF3AE762-94BD-448B-B9DF-5FA5518EE13E}"/>
  <phoneticPr fontId="28" type="noConversion"/>
  <conditionalFormatting sqref="A5:J5">
    <cfRule type="expression" dxfId="3" priority="1">
      <formula>#REF!=1</formula>
    </cfRule>
  </conditionalFormatting>
  <pageMargins left="0.35433070866141736" right="0.27559055118110237" top="0.35433070866141736" bottom="0.7480314960629921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B4F04-5A4F-4ECC-9038-6D141626C6B6}">
  <dimension ref="A1:O75"/>
  <sheetViews>
    <sheetView workbookViewId="0">
      <pane ySplit="5" topLeftCell="A6" activePane="bottomLeft" state="frozen"/>
      <selection pane="bottomLeft" activeCell="M7" sqref="M7"/>
    </sheetView>
  </sheetViews>
  <sheetFormatPr baseColWidth="10" defaultRowHeight="16.5" x14ac:dyDescent="0.25"/>
  <cols>
    <col min="1" max="1" width="3.140625" style="3" customWidth="1"/>
    <col min="2" max="2" width="5.5703125" style="6" customWidth="1"/>
    <col min="3" max="3" width="24.140625" style="3" customWidth="1"/>
    <col min="4" max="4" width="25.85546875" style="3" customWidth="1"/>
    <col min="5" max="5" width="21.5703125" style="3" customWidth="1"/>
    <col min="6" max="6" width="12.85546875" style="3" hidden="1" customWidth="1"/>
    <col min="7" max="7" width="11.140625" style="6" customWidth="1"/>
    <col min="8" max="8" width="10.85546875" style="6" hidden="1" customWidth="1"/>
    <col min="9" max="9" width="3.5703125" style="58" customWidth="1"/>
    <col min="10" max="10" width="4.7109375" style="3" customWidth="1"/>
    <col min="11" max="11" width="11.42578125" style="3" hidden="1" customWidth="1"/>
    <col min="12" max="12" width="11.42578125" style="3"/>
    <col min="13" max="13" width="27.5703125" style="3" bestFit="1" customWidth="1"/>
    <col min="14" max="14" width="12.85546875" style="3" bestFit="1" customWidth="1"/>
    <col min="15" max="16384" width="11.42578125" style="3"/>
  </cols>
  <sheetData>
    <row r="1" spans="1:15" x14ac:dyDescent="0.25">
      <c r="A1" s="50" t="s">
        <v>24</v>
      </c>
      <c r="C1" s="12" t="s">
        <v>55</v>
      </c>
    </row>
    <row r="2" spans="1:15" x14ac:dyDescent="0.25">
      <c r="A2" s="59" t="s">
        <v>0</v>
      </c>
      <c r="C2" s="52">
        <v>46074</v>
      </c>
    </row>
    <row r="3" spans="1:15" ht="22.5" x14ac:dyDescent="0.45">
      <c r="A3" s="2"/>
      <c r="D3" s="13" t="s">
        <v>16</v>
      </c>
    </row>
    <row r="4" spans="1:15" ht="7.5" customHeight="1" x14ac:dyDescent="0.25">
      <c r="B4" s="60"/>
    </row>
    <row r="5" spans="1:15" x14ac:dyDescent="0.25">
      <c r="A5" s="53" t="s">
        <v>1</v>
      </c>
      <c r="B5" s="63" t="s">
        <v>2</v>
      </c>
      <c r="C5" s="53" t="s">
        <v>3</v>
      </c>
      <c r="D5" s="53" t="s">
        <v>4</v>
      </c>
      <c r="E5" s="53" t="s">
        <v>6</v>
      </c>
      <c r="F5" s="53" t="s">
        <v>7</v>
      </c>
      <c r="G5" s="54" t="s">
        <v>5</v>
      </c>
      <c r="H5" s="54" t="s">
        <v>44</v>
      </c>
      <c r="I5" s="64" t="s">
        <v>23</v>
      </c>
      <c r="J5" s="54" t="s">
        <v>302</v>
      </c>
    </row>
    <row r="6" spans="1:15" x14ac:dyDescent="0.25">
      <c r="A6" s="78">
        <f t="shared" ref="A6:A69" si="0">IF(G6="DNF","Ret",IF(E6=E5,A5+1,1))</f>
        <v>1</v>
      </c>
      <c r="B6" s="79">
        <v>508</v>
      </c>
      <c r="C6" s="80" t="s">
        <v>118</v>
      </c>
      <c r="D6" s="80" t="s">
        <v>15</v>
      </c>
      <c r="E6" s="80" t="s">
        <v>285</v>
      </c>
      <c r="F6" s="80">
        <v>2</v>
      </c>
      <c r="G6" s="81" t="s">
        <v>119</v>
      </c>
      <c r="H6" s="93"/>
      <c r="I6" s="94" cm="1">
        <f t="array" ref="I6">IF($D6="Equipo Neutro","",IF($A6="Ret","",IF(AND($A6=1,$A7=2,$A8&lt;&gt;3),21,IF(AND($A6=1,$A7&lt;&gt;2),15,IF(AND($A6=2,$A7&lt;&gt;3),15,_xlfn.IFS($A6=1,33,$A6=2,27,$A6=3,21,$A6=4,15,$A6=5,14,$A6=6,13,$A6=7,12,$A6=8,11,$A6=9,10,$A6=10,9,$A6=11,8,$A6=12,7,$A6=13,6,$A6=14,5,$A6=15,4,$A6=16,3,$A6=17,2,$A6=18,1,$A6&gt;18,""))))))</f>
        <v>33</v>
      </c>
      <c r="J6" s="95"/>
      <c r="M6" s="82" t="s">
        <v>338</v>
      </c>
      <c r="N6" t="s">
        <v>295</v>
      </c>
    </row>
    <row r="7" spans="1:15" x14ac:dyDescent="0.25">
      <c r="A7" s="17">
        <f t="shared" si="0"/>
        <v>2</v>
      </c>
      <c r="B7" s="61">
        <v>883</v>
      </c>
      <c r="C7" s="3" t="s">
        <v>116</v>
      </c>
      <c r="D7" s="3" t="s">
        <v>11</v>
      </c>
      <c r="E7" s="3" t="s">
        <v>285</v>
      </c>
      <c r="F7" s="3">
        <v>2</v>
      </c>
      <c r="G7" s="6" t="s">
        <v>117</v>
      </c>
      <c r="H7" s="62"/>
      <c r="I7" s="58" cm="1">
        <f t="array" ref="I7">IF($D7="Equipo Neutro","",IF($A7="Ret","",IF(AND($A7=1,$A8=2,$A9&lt;&gt;3),21,IF(AND($A7=1,$A8&lt;&gt;2),15,IF(AND($A7=2,$A8&lt;&gt;3),15,_xlfn.IFS($A7=1,33,$A7=2,27,$A7=3,21,$A7=4,15,$A7=5,14,$A7=6,13,$A7=7,12,$A7=8,11,$A7=9,10,$A7=10,9,$A7=11,8,$A7=12,7,$A7=13,6,$A7=14,5,$A7=15,4,$A7=16,3,$A7=17,2,$A7=18,1,$A7&gt;18,""))))))</f>
        <v>27</v>
      </c>
      <c r="J7" s="73"/>
      <c r="M7" s="83" t="s">
        <v>167</v>
      </c>
      <c r="N7" s="84">
        <v>319</v>
      </c>
      <c r="O7"/>
    </row>
    <row r="8" spans="1:15" x14ac:dyDescent="0.25">
      <c r="A8" s="17">
        <f t="shared" si="0"/>
        <v>3</v>
      </c>
      <c r="B8" s="61">
        <v>507</v>
      </c>
      <c r="C8" s="3" t="s">
        <v>120</v>
      </c>
      <c r="D8" s="3" t="s">
        <v>15</v>
      </c>
      <c r="E8" s="3" t="s">
        <v>285</v>
      </c>
      <c r="F8" s="3">
        <v>2</v>
      </c>
      <c r="G8" s="6" t="s">
        <v>131</v>
      </c>
      <c r="H8" s="62"/>
      <c r="I8" s="58" cm="1">
        <f t="array" ref="I8">IF($D8="Equipo Neutro","",IF($A8="Ret","",IF(AND($A8=1,$A9=2,$A10&lt;&gt;3),21,IF(AND($A8=1,$A9&lt;&gt;2),15,IF(AND($A8=2,$A9&lt;&gt;3),15,_xlfn.IFS($A8=1,33,$A8=2,27,$A8=3,21,$A8=4,15,$A8=5,14,$A8=6,13,$A8=7,12,$A8=8,11,$A8=9,10,$A8=10,9,$A8=11,8,$A8=12,7,$A8=13,6,$A8=14,5,$A8=15,4,$A8=16,3,$A8=17,2,$A8=18,1,$A8&gt;18,""))))))</f>
        <v>21</v>
      </c>
      <c r="J8" s="73" t="s">
        <v>303</v>
      </c>
      <c r="M8" s="83" t="s">
        <v>164</v>
      </c>
      <c r="N8" s="84">
        <v>269</v>
      </c>
      <c r="O8"/>
    </row>
    <row r="9" spans="1:15" x14ac:dyDescent="0.25">
      <c r="A9" s="78">
        <f t="shared" si="0"/>
        <v>1</v>
      </c>
      <c r="B9" s="79">
        <v>516</v>
      </c>
      <c r="C9" s="80" t="s">
        <v>121</v>
      </c>
      <c r="D9" s="80" t="s">
        <v>15</v>
      </c>
      <c r="E9" s="80" t="s">
        <v>293</v>
      </c>
      <c r="F9" s="80">
        <v>2</v>
      </c>
      <c r="G9" s="81" t="s">
        <v>122</v>
      </c>
      <c r="H9" s="93"/>
      <c r="I9" s="94" cm="1">
        <f t="array" ref="I9">IF($D9="Equipo Neutro","",IF($A9="Ret","",IF(AND($A9=1,$A10=2,$A11&lt;&gt;3),21,IF(AND($A9=1,$A10&lt;&gt;2),15,IF(AND($A9=2,$A10&lt;&gt;3),15,_xlfn.IFS($A9=1,33,$A9=2,27,$A9=3,21,$A9=4,15,$A9=5,14,$A9=6,13,$A9=7,12,$A9=8,11,$A9=9,10,$A9=10,9,$A9=11,8,$A9=12,7,$A9=13,6,$A9=14,5,$A9=15,4,$A9=16,3,$A9=17,2,$A9=18,1,$A9&gt;18,""))))))</f>
        <v>15</v>
      </c>
      <c r="J9" s="95"/>
      <c r="M9" s="83" t="s">
        <v>15</v>
      </c>
      <c r="N9" s="84">
        <v>235</v>
      </c>
      <c r="O9"/>
    </row>
    <row r="10" spans="1:15" x14ac:dyDescent="0.25">
      <c r="A10" s="78">
        <f t="shared" si="0"/>
        <v>1</v>
      </c>
      <c r="B10" s="79">
        <v>215</v>
      </c>
      <c r="C10" s="80" t="s">
        <v>163</v>
      </c>
      <c r="D10" s="80" t="s">
        <v>164</v>
      </c>
      <c r="E10" s="80" t="s">
        <v>304</v>
      </c>
      <c r="F10" s="80">
        <v>3</v>
      </c>
      <c r="G10" s="81" t="s">
        <v>165</v>
      </c>
      <c r="H10" s="93"/>
      <c r="I10" s="94" cm="1">
        <f t="array" ref="I10">IF($D10="Equipo Neutro","",IF($A10="Ret","",IF(AND($A10=1,$A11=2,$A12&lt;&gt;3),21,IF(AND($A10=1,$A11&lt;&gt;2),15,IF(AND($A10=2,$A11&lt;&gt;3),15,_xlfn.IFS($A10=1,33,$A10=2,27,$A10=3,21,$A10=4,15,$A10=5,14,$A10=6,13,$A10=7,12,$A10=8,11,$A10=9,10,$A10=10,9,$A10=11,8,$A10=12,7,$A10=13,6,$A10=14,5,$A10=15,4,$A10=16,3,$A10=17,2,$A10=18,1,$A10&gt;18,""))))))</f>
        <v>33</v>
      </c>
      <c r="J10" s="95"/>
      <c r="M10" s="83" t="s">
        <v>11</v>
      </c>
      <c r="N10" s="84">
        <v>168</v>
      </c>
      <c r="O10"/>
    </row>
    <row r="11" spans="1:15" x14ac:dyDescent="0.25">
      <c r="A11" s="17">
        <f t="shared" si="0"/>
        <v>2</v>
      </c>
      <c r="B11" s="61">
        <v>345</v>
      </c>
      <c r="C11" s="3" t="s">
        <v>166</v>
      </c>
      <c r="D11" s="3" t="s">
        <v>167</v>
      </c>
      <c r="E11" s="3" t="s">
        <v>304</v>
      </c>
      <c r="F11" s="3">
        <v>3</v>
      </c>
      <c r="G11" s="6" t="s">
        <v>168</v>
      </c>
      <c r="H11" s="62"/>
      <c r="I11" s="58" cm="1">
        <f t="array" ref="I11">IF($D11="Equipo Neutro","",IF($A11="Ret","",IF(AND($A11=1,$A12=2,$A13&lt;&gt;3),21,IF(AND($A11=1,$A12&lt;&gt;2),15,IF(AND($A11=2,$A12&lt;&gt;3),15,_xlfn.IFS($A11=1,33,$A11=2,27,$A11=3,21,$A11=4,15,$A11=5,14,$A11=6,13,$A11=7,12,$A11=8,11,$A11=9,10,$A11=10,9,$A11=11,8,$A11=12,7,$A11=13,6,$A11=14,5,$A11=15,4,$A11=16,3,$A11=17,2,$A11=18,1,$A11&gt;18,""))))))</f>
        <v>27</v>
      </c>
      <c r="M11" s="83" t="s">
        <v>57</v>
      </c>
      <c r="N11" s="84">
        <v>137</v>
      </c>
      <c r="O11"/>
    </row>
    <row r="12" spans="1:15" x14ac:dyDescent="0.25">
      <c r="A12" s="17">
        <f t="shared" si="0"/>
        <v>3</v>
      </c>
      <c r="B12" s="61">
        <v>210</v>
      </c>
      <c r="C12" s="3" t="s">
        <v>169</v>
      </c>
      <c r="D12" s="3" t="s">
        <v>164</v>
      </c>
      <c r="E12" s="3" t="s">
        <v>304</v>
      </c>
      <c r="F12" s="3">
        <v>3</v>
      </c>
      <c r="G12" s="6" t="s">
        <v>170</v>
      </c>
      <c r="H12" s="62"/>
      <c r="I12" s="58" cm="1">
        <f t="array" ref="I12">IF($D12="Equipo Neutro","",IF($A12="Ret","",IF(AND($A12=1,$A13=2,$A14&lt;&gt;3),21,IF(AND($A12=1,$A13&lt;&gt;2),15,IF(AND($A12=2,$A13&lt;&gt;3),15,_xlfn.IFS($A12=1,33,$A12=2,27,$A12=3,21,$A12=4,15,$A12=5,14,$A12=6,13,$A12=7,12,$A12=8,11,$A12=9,10,$A12=10,9,$A12=11,8,$A12=12,7,$A12=13,6,$A12=14,5,$A12=15,4,$A12=16,3,$A12=17,2,$A12=18,1,$A12&gt;18,""))))))</f>
        <v>21</v>
      </c>
      <c r="M12" s="83" t="s">
        <v>72</v>
      </c>
      <c r="N12" s="84">
        <v>91</v>
      </c>
      <c r="O12"/>
    </row>
    <row r="13" spans="1:15" x14ac:dyDescent="0.25">
      <c r="A13" s="17">
        <f t="shared" si="0"/>
        <v>4</v>
      </c>
      <c r="B13" s="61">
        <v>1500</v>
      </c>
      <c r="C13" s="3" t="s">
        <v>180</v>
      </c>
      <c r="D13" s="3" t="s">
        <v>133</v>
      </c>
      <c r="E13" s="3" t="s">
        <v>304</v>
      </c>
      <c r="F13" s="3">
        <v>3</v>
      </c>
      <c r="G13" s="6" t="s">
        <v>181</v>
      </c>
      <c r="H13" s="62"/>
      <c r="I13" s="58" cm="1">
        <f t="array" ref="I13">IF($D13="Equipo Neutro","",IF($A13="Ret","",IF(AND($A13=1,$A14=2,$A15&lt;&gt;3),21,IF(AND($A13=1,$A14&lt;&gt;2),15,IF(AND($A13=2,$A14&lt;&gt;3),15,_xlfn.IFS($A13=1,33,$A13=2,27,$A13=3,21,$A13=4,15,$A13=5,14,$A13=6,13,$A13=7,12,$A13=8,11,$A13=9,10,$A13=10,9,$A13=11,8,$A13=12,7,$A13=13,6,$A13=14,5,$A13=15,4,$A13=16,3,$A13=17,2,$A13=18,1,$A13&gt;18,""))))))</f>
        <v>15</v>
      </c>
      <c r="M13" s="83" t="s">
        <v>133</v>
      </c>
      <c r="N13" s="84">
        <v>62</v>
      </c>
      <c r="O13"/>
    </row>
    <row r="14" spans="1:15" x14ac:dyDescent="0.25">
      <c r="A14" s="17">
        <f t="shared" si="0"/>
        <v>5</v>
      </c>
      <c r="B14" s="61">
        <v>332</v>
      </c>
      <c r="C14" s="3" t="s">
        <v>171</v>
      </c>
      <c r="D14" s="3" t="s">
        <v>167</v>
      </c>
      <c r="E14" s="3" t="s">
        <v>304</v>
      </c>
      <c r="F14" s="3">
        <v>3</v>
      </c>
      <c r="G14" s="6" t="s">
        <v>172</v>
      </c>
      <c r="H14" s="62"/>
      <c r="I14" s="58" cm="1">
        <f t="array" ref="I14">IF($D14="Equipo Neutro","",IF($A14="Ret","",IF(AND($A14=1,$A15=2,$A16&lt;&gt;3),21,IF(AND($A14=1,$A15&lt;&gt;2),15,IF(AND($A14=2,$A15&lt;&gt;3),15,_xlfn.IFS($A14=1,33,$A14=2,27,$A14=3,21,$A14=4,15,$A14=5,14,$A14=6,13,$A14=7,12,$A14=8,11,$A14=9,10,$A14=10,9,$A14=11,8,$A14=12,7,$A14=13,6,$A14=14,5,$A14=15,4,$A14=16,3,$A14=17,2,$A14=18,1,$A14&gt;18,""))))))</f>
        <v>14</v>
      </c>
      <c r="M14" s="83" t="s">
        <v>294</v>
      </c>
      <c r="N14" s="84">
        <v>1281</v>
      </c>
      <c r="O14"/>
    </row>
    <row r="15" spans="1:15" x14ac:dyDescent="0.25">
      <c r="A15" s="17">
        <f t="shared" si="0"/>
        <v>6</v>
      </c>
      <c r="B15" s="61">
        <v>511</v>
      </c>
      <c r="C15" s="3" t="s">
        <v>173</v>
      </c>
      <c r="D15" s="3" t="s">
        <v>15</v>
      </c>
      <c r="E15" s="3" t="s">
        <v>304</v>
      </c>
      <c r="F15" s="3">
        <v>3</v>
      </c>
      <c r="G15" s="6" t="s">
        <v>174</v>
      </c>
      <c r="H15" s="62"/>
      <c r="I15" s="58" cm="1">
        <f t="array" ref="I15">IF($D15="Equipo Neutro","",IF($A15="Ret","",IF(AND($A15=1,$A16=2,$A17&lt;&gt;3),21,IF(AND($A15=1,$A16&lt;&gt;2),15,IF(AND($A15=2,$A16&lt;&gt;3),15,_xlfn.IFS($A15=1,33,$A15=2,27,$A15=3,21,$A15=4,15,$A15=5,14,$A15=6,13,$A15=7,12,$A15=8,11,$A15=9,10,$A15=10,9,$A15=11,8,$A15=12,7,$A15=13,6,$A15=14,5,$A15=15,4,$A15=16,3,$A15=17,2,$A15=18,1,$A15&gt;18,""))))))</f>
        <v>13</v>
      </c>
      <c r="J15" s="73"/>
      <c r="K15" s="3" t="s">
        <v>272</v>
      </c>
      <c r="M15"/>
      <c r="N15"/>
      <c r="O15"/>
    </row>
    <row r="16" spans="1:15" x14ac:dyDescent="0.25">
      <c r="A16" s="17">
        <f t="shared" si="0"/>
        <v>7</v>
      </c>
      <c r="B16" s="61">
        <v>506</v>
      </c>
      <c r="C16" s="3" t="s">
        <v>182</v>
      </c>
      <c r="D16" s="3" t="s">
        <v>15</v>
      </c>
      <c r="E16" s="3" t="s">
        <v>304</v>
      </c>
      <c r="F16" s="3">
        <v>3</v>
      </c>
      <c r="G16" s="6" t="s">
        <v>183</v>
      </c>
      <c r="H16" s="62"/>
      <c r="I16" s="58" cm="1">
        <f t="array" ref="I16">IF($D16="Equipo Neutro","",IF($A16="Ret","",IF(AND($A16=1,$A17=2,$A18&lt;&gt;3),21,IF(AND($A16=1,$A17&lt;&gt;2),15,IF(AND($A16=2,$A17&lt;&gt;3),15,_xlfn.IFS($A16=1,33,$A16=2,27,$A16=3,21,$A16=4,15,$A16=5,14,$A16=6,13,$A16=7,12,$A16=8,11,$A16=9,10,$A16=10,9,$A16=11,8,$A16=12,7,$A16=13,6,$A16=14,5,$A16=15,4,$A16=16,3,$A16=17,2,$A16=18,1,$A16&gt;18,""))))))</f>
        <v>12</v>
      </c>
      <c r="J16" s="73" t="s">
        <v>274</v>
      </c>
      <c r="M16"/>
      <c r="N16"/>
      <c r="O16"/>
    </row>
    <row r="17" spans="1:15" x14ac:dyDescent="0.25">
      <c r="A17" s="17">
        <f t="shared" si="0"/>
        <v>8</v>
      </c>
      <c r="B17" s="61">
        <v>882</v>
      </c>
      <c r="C17" s="3" t="s">
        <v>184</v>
      </c>
      <c r="D17" s="3" t="s">
        <v>11</v>
      </c>
      <c r="E17" s="3" t="s">
        <v>304</v>
      </c>
      <c r="F17" s="3">
        <v>3</v>
      </c>
      <c r="G17" s="6" t="s">
        <v>185</v>
      </c>
      <c r="H17" s="62"/>
      <c r="I17" s="58" cm="1">
        <f t="array" ref="I17">IF($D17="Equipo Neutro","",IF($A17="Ret","",IF(AND($A17=1,$A18=2,$A19&lt;&gt;3),21,IF(AND($A17=1,$A18&lt;&gt;2),15,IF(AND($A17=2,$A18&lt;&gt;3),15,_xlfn.IFS($A17=1,33,$A17=2,27,$A17=3,21,$A17=4,15,$A17=5,14,$A17=6,13,$A17=7,12,$A17=8,11,$A17=9,10,$A17=10,9,$A17=11,8,$A17=12,7,$A17=13,6,$A17=14,5,$A17=15,4,$A17=16,3,$A17=17,2,$A17=18,1,$A17&gt;18,""))))))</f>
        <v>11</v>
      </c>
      <c r="K17" s="3" t="s">
        <v>272</v>
      </c>
      <c r="M17"/>
      <c r="N17"/>
      <c r="O17"/>
    </row>
    <row r="18" spans="1:15" x14ac:dyDescent="0.25">
      <c r="A18" s="78">
        <f t="shared" si="0"/>
        <v>1</v>
      </c>
      <c r="B18" s="79">
        <v>335</v>
      </c>
      <c r="C18" s="80" t="s">
        <v>176</v>
      </c>
      <c r="D18" s="80" t="s">
        <v>167</v>
      </c>
      <c r="E18" s="80" t="s">
        <v>279</v>
      </c>
      <c r="F18" s="80">
        <v>3</v>
      </c>
      <c r="G18" s="81" t="s">
        <v>177</v>
      </c>
      <c r="H18" s="93"/>
      <c r="I18" s="94" cm="1">
        <f t="array" ref="I18">IF($D18="Equipo Neutro","",IF($A18="Ret","",IF(AND($A18=1,$A19=2,$A20&lt;&gt;3),21,IF(AND($A18=1,$A19&lt;&gt;2),15,IF(AND($A18=2,$A19&lt;&gt;3),15,_xlfn.IFS($A18=1,33,$A18=2,27,$A18=3,21,$A18=4,15,$A18=5,14,$A18=6,13,$A18=7,12,$A18=8,11,$A18=9,10,$A18=10,9,$A18=11,8,$A18=12,7,$A18=13,6,$A18=14,5,$A18=15,4,$A18=16,3,$A18=17,2,$A18=18,1,$A18&gt;18,""))))))</f>
        <v>33</v>
      </c>
      <c r="J18" s="95"/>
      <c r="M18"/>
      <c r="N18"/>
      <c r="O18"/>
    </row>
    <row r="19" spans="1:15" x14ac:dyDescent="0.25">
      <c r="A19" s="17">
        <f t="shared" si="0"/>
        <v>2</v>
      </c>
      <c r="B19" s="61">
        <v>509</v>
      </c>
      <c r="C19" s="3" t="s">
        <v>186</v>
      </c>
      <c r="D19" s="3" t="s">
        <v>15</v>
      </c>
      <c r="E19" s="3" t="s">
        <v>279</v>
      </c>
      <c r="F19" s="3">
        <v>3</v>
      </c>
      <c r="G19" s="6" t="s">
        <v>187</v>
      </c>
      <c r="H19" s="62"/>
      <c r="I19" s="58" cm="1">
        <f t="array" ref="I19">IF($D19="Equipo Neutro","",IF($A19="Ret","",IF(AND($A19=1,$A20=2,$A21&lt;&gt;3),21,IF(AND($A19=1,$A20&lt;&gt;2),15,IF(AND($A19=2,$A20&lt;&gt;3),15,_xlfn.IFS($A19=1,33,$A19=2,27,$A19=3,21,$A19=4,15,$A19=5,14,$A19=6,13,$A19=7,12,$A19=8,11,$A19=9,10,$A19=10,9,$A19=11,8,$A19=12,7,$A19=13,6,$A19=14,5,$A19=15,4,$A19=16,3,$A19=17,2,$A19=18,1,$A19&gt;18,""))))))</f>
        <v>27</v>
      </c>
      <c r="O19"/>
    </row>
    <row r="20" spans="1:15" x14ac:dyDescent="0.25">
      <c r="A20" s="17">
        <f t="shared" si="0"/>
        <v>3</v>
      </c>
      <c r="B20" s="61">
        <v>220</v>
      </c>
      <c r="C20" s="3" t="s">
        <v>178</v>
      </c>
      <c r="D20" s="3" t="s">
        <v>164</v>
      </c>
      <c r="E20" s="3" t="s">
        <v>279</v>
      </c>
      <c r="F20" s="3">
        <v>3</v>
      </c>
      <c r="G20" s="6" t="s">
        <v>179</v>
      </c>
      <c r="H20" s="62"/>
      <c r="I20" s="58" cm="1">
        <f t="array" ref="I20">IF($D20="Equipo Neutro","",IF($A20="Ret","",IF(AND($A20=1,$A21=2,$A22&lt;&gt;3),21,IF(AND($A20=1,$A21&lt;&gt;2),15,IF(AND($A20=2,$A21&lt;&gt;3),15,_xlfn.IFS($A20=1,33,$A20=2,27,$A20=3,21,$A20=4,15,$A20=5,14,$A20=6,13,$A20=7,12,$A20=8,11,$A20=9,10,$A20=10,9,$A20=11,8,$A20=12,7,$A20=13,6,$A20=14,5,$A20=15,4,$A20=16,3,$A20=17,2,$A20=18,1,$A20&gt;18,""))))))</f>
        <v>21</v>
      </c>
      <c r="J20" s="73"/>
      <c r="K20" s="3" t="s">
        <v>273</v>
      </c>
      <c r="O20"/>
    </row>
    <row r="21" spans="1:15" x14ac:dyDescent="0.25">
      <c r="A21" s="17">
        <f t="shared" si="0"/>
        <v>4</v>
      </c>
      <c r="B21" s="61">
        <v>510</v>
      </c>
      <c r="C21" s="3" t="s">
        <v>305</v>
      </c>
      <c r="D21" s="3" t="s">
        <v>15</v>
      </c>
      <c r="E21" s="3" t="s">
        <v>279</v>
      </c>
      <c r="F21" s="3">
        <v>3</v>
      </c>
      <c r="G21" s="6" t="s">
        <v>188</v>
      </c>
      <c r="H21" s="62"/>
      <c r="I21" s="58" cm="1">
        <f t="array" ref="I21">IF($D21="Equipo Neutro","",IF($A21="Ret","",IF(AND($A21=1,$A22=2,$A23&lt;&gt;3),21,IF(AND($A21=1,$A22&lt;&gt;2),15,IF(AND($A21=2,$A22&lt;&gt;3),15,_xlfn.IFS($A21=1,33,$A21=2,27,$A21=3,21,$A21=4,15,$A21=5,14,$A21=6,13,$A21=7,12,$A21=8,11,$A21=9,10,$A21=10,9,$A21=11,8,$A21=12,7,$A21=13,6,$A21=14,5,$A21=15,4,$A21=16,3,$A21=17,2,$A21=18,1,$A21&gt;18,""))))))</f>
        <v>15</v>
      </c>
      <c r="K21" s="3" t="s">
        <v>273</v>
      </c>
      <c r="O21"/>
    </row>
    <row r="22" spans="1:15" x14ac:dyDescent="0.25">
      <c r="A22" s="78">
        <f t="shared" si="0"/>
        <v>1</v>
      </c>
      <c r="B22" s="79">
        <v>331</v>
      </c>
      <c r="C22" s="80" t="s">
        <v>189</v>
      </c>
      <c r="D22" s="80" t="s">
        <v>167</v>
      </c>
      <c r="E22" s="80" t="s">
        <v>280</v>
      </c>
      <c r="F22" s="80">
        <v>3</v>
      </c>
      <c r="G22" s="81" t="s">
        <v>190</v>
      </c>
      <c r="H22" s="93"/>
      <c r="I22" s="94" cm="1">
        <f t="array" ref="I22">IF($D22="Equipo Neutro","",IF($A22="Ret","",IF(AND($A22=1,$A23=2,$A24&lt;&gt;3),21,IF(AND($A22=1,$A23&lt;&gt;2),15,IF(AND($A22=2,$A23&lt;&gt;3),15,_xlfn.IFS($A22=1,33,$A22=2,27,$A22=3,21,$A22=4,15,$A22=5,14,$A22=6,13,$A22=7,12,$A22=8,11,$A22=9,10,$A22=10,9,$A22=11,8,$A22=12,7,$A22=13,6,$A22=14,5,$A22=15,4,$A22=16,3,$A22=17,2,$A22=18,1,$A22&gt;18,""))))))</f>
        <v>33</v>
      </c>
      <c r="J22" s="95"/>
      <c r="O22"/>
    </row>
    <row r="23" spans="1:15" x14ac:dyDescent="0.25">
      <c r="A23" s="17">
        <f t="shared" si="0"/>
        <v>2</v>
      </c>
      <c r="B23" s="61">
        <v>338</v>
      </c>
      <c r="C23" s="3" t="s">
        <v>191</v>
      </c>
      <c r="D23" s="3" t="s">
        <v>167</v>
      </c>
      <c r="E23" s="3" t="s">
        <v>280</v>
      </c>
      <c r="F23" s="3">
        <v>3</v>
      </c>
      <c r="G23" s="6" t="s">
        <v>192</v>
      </c>
      <c r="H23" s="62"/>
      <c r="I23" s="58" cm="1">
        <f t="array" ref="I23">IF($D23="Equipo Neutro","",IF($A23="Ret","",IF(AND($A23=1,$A24=2,$A25&lt;&gt;3),21,IF(AND($A23=1,$A24&lt;&gt;2),15,IF(AND($A23=2,$A24&lt;&gt;3),15,_xlfn.IFS($A23=1,33,$A23=2,27,$A23=3,21,$A23=4,15,$A23=5,14,$A23=6,13,$A23=7,12,$A23=8,11,$A23=9,10,$A23=10,9,$A23=11,8,$A23=12,7,$A23=13,6,$A23=14,5,$A23=15,4,$A23=16,3,$A23=17,2,$A23=18,1,$A23&gt;18,""))))))</f>
        <v>27</v>
      </c>
      <c r="O23"/>
    </row>
    <row r="24" spans="1:15" x14ac:dyDescent="0.25">
      <c r="A24" s="17">
        <f t="shared" si="0"/>
        <v>3</v>
      </c>
      <c r="B24" s="61">
        <v>504</v>
      </c>
      <c r="C24" s="3" t="s">
        <v>193</v>
      </c>
      <c r="D24" s="3" t="s">
        <v>15</v>
      </c>
      <c r="E24" s="3" t="s">
        <v>280</v>
      </c>
      <c r="F24" s="3">
        <v>3</v>
      </c>
      <c r="G24" s="6" t="s">
        <v>194</v>
      </c>
      <c r="H24" s="62"/>
      <c r="I24" s="58" cm="1">
        <f t="array" ref="I24">IF($D24="Equipo Neutro","",IF($A24="Ret","",IF(AND($A24=1,$A25=2,$A26&lt;&gt;3),21,IF(AND($A24=1,$A25&lt;&gt;2),15,IF(AND($A24=2,$A25&lt;&gt;3),15,_xlfn.IFS($A24=1,33,$A24=2,27,$A24=3,21,$A24=4,15,$A24=5,14,$A24=6,13,$A24=7,12,$A24=8,11,$A24=9,10,$A24=10,9,$A24=11,8,$A24=12,7,$A24=13,6,$A24=14,5,$A24=15,4,$A24=16,3,$A24=17,2,$A24=18,1,$A24&gt;18,""))))))</f>
        <v>21</v>
      </c>
      <c r="O24"/>
    </row>
    <row r="25" spans="1:15" x14ac:dyDescent="0.25">
      <c r="A25" s="17">
        <f t="shared" si="0"/>
        <v>4</v>
      </c>
      <c r="B25" s="61">
        <v>350</v>
      </c>
      <c r="C25" s="3" t="s">
        <v>195</v>
      </c>
      <c r="D25" s="3" t="s">
        <v>167</v>
      </c>
      <c r="E25" s="3" t="s">
        <v>280</v>
      </c>
      <c r="F25" s="3">
        <v>3</v>
      </c>
      <c r="G25" s="6" t="s">
        <v>196</v>
      </c>
      <c r="H25" s="62"/>
      <c r="I25" s="58" cm="1">
        <f t="array" ref="I25">IF($D25="Equipo Neutro","",IF($A25="Ret","",IF(AND($A25=1,$A26=2,$A27&lt;&gt;3),21,IF(AND($A25=1,$A26&lt;&gt;2),15,IF(AND($A25=2,$A26&lt;&gt;3),15,_xlfn.IFS($A25=1,33,$A25=2,27,$A25=3,21,$A25=4,15,$A25=5,14,$A25=6,13,$A25=7,12,$A25=8,11,$A25=9,10,$A25=10,9,$A25=11,8,$A25=12,7,$A25=13,6,$A25=14,5,$A25=15,4,$A25=16,3,$A25=17,2,$A25=18,1,$A25&gt;18,""))))))</f>
        <v>15</v>
      </c>
      <c r="O25"/>
    </row>
    <row r="26" spans="1:15" x14ac:dyDescent="0.25">
      <c r="A26" s="17">
        <f t="shared" si="0"/>
        <v>5</v>
      </c>
      <c r="B26" s="61">
        <v>242</v>
      </c>
      <c r="C26" s="3" t="s">
        <v>197</v>
      </c>
      <c r="D26" s="3" t="s">
        <v>164</v>
      </c>
      <c r="E26" s="3" t="s">
        <v>280</v>
      </c>
      <c r="F26" s="3">
        <v>3</v>
      </c>
      <c r="G26" s="6" t="s">
        <v>198</v>
      </c>
      <c r="H26" s="62"/>
      <c r="I26" s="58" cm="1">
        <f t="array" ref="I26">IF($D26="Equipo Neutro","",IF($A26="Ret","",IF(AND($A26=1,$A27=2,$A28&lt;&gt;3),21,IF(AND($A26=1,$A27&lt;&gt;2),15,IF(AND($A26=2,$A27&lt;&gt;3),15,_xlfn.IFS($A26=1,33,$A26=2,27,$A26=3,21,$A26=4,15,$A26=5,14,$A26=6,13,$A26=7,12,$A26=8,11,$A26=9,10,$A26=10,9,$A26=11,8,$A26=12,7,$A26=13,6,$A26=14,5,$A26=15,4,$A26=16,3,$A26=17,2,$A26=18,1,$A26&gt;18,""))))))</f>
        <v>14</v>
      </c>
      <c r="O26"/>
    </row>
    <row r="27" spans="1:15" x14ac:dyDescent="0.25">
      <c r="A27" s="17">
        <f t="shared" si="0"/>
        <v>6</v>
      </c>
      <c r="B27" s="61">
        <v>18</v>
      </c>
      <c r="C27" s="3" t="s">
        <v>199</v>
      </c>
      <c r="D27" s="3" t="s">
        <v>57</v>
      </c>
      <c r="E27" s="3" t="s">
        <v>280</v>
      </c>
      <c r="F27" s="3">
        <v>3</v>
      </c>
      <c r="G27" s="6" t="s">
        <v>200</v>
      </c>
      <c r="H27" s="62"/>
      <c r="I27" s="58" cm="1">
        <f t="array" ref="I27">IF($D27="Equipo Neutro","",IF($A27="Ret","",IF(AND($A27=1,$A28=2,$A29&lt;&gt;3),21,IF(AND($A27=1,$A28&lt;&gt;2),15,IF(AND($A27=2,$A28&lt;&gt;3),15,_xlfn.IFS($A27=1,33,$A27=2,27,$A27=3,21,$A27=4,15,$A27=5,14,$A27=6,13,$A27=7,12,$A27=8,11,$A27=9,10,$A27=10,9,$A27=11,8,$A27=12,7,$A27=13,6,$A27=14,5,$A27=15,4,$A27=16,3,$A27=17,2,$A27=18,1,$A27&gt;18,""))))))</f>
        <v>13</v>
      </c>
      <c r="O27"/>
    </row>
    <row r="28" spans="1:15" x14ac:dyDescent="0.25">
      <c r="A28" s="78">
        <f t="shared" si="0"/>
        <v>1</v>
      </c>
      <c r="B28" s="79">
        <v>19</v>
      </c>
      <c r="C28" s="80" t="s">
        <v>201</v>
      </c>
      <c r="D28" s="80" t="s">
        <v>57</v>
      </c>
      <c r="E28" s="80" t="s">
        <v>281</v>
      </c>
      <c r="F28" s="80">
        <v>3</v>
      </c>
      <c r="G28" s="81" t="s">
        <v>202</v>
      </c>
      <c r="H28" s="93"/>
      <c r="I28" s="94" cm="1">
        <f t="array" ref="I28">IF($D28="Equipo Neutro","",IF($A28="Ret","",IF(AND($A28=1,$A29=2,$A30&lt;&gt;3),21,IF(AND($A28=1,$A29&lt;&gt;2),15,IF(AND($A28=2,$A29&lt;&gt;3),15,_xlfn.IFS($A28=1,33,$A28=2,27,$A28=3,21,$A28=4,15,$A28=5,14,$A28=6,13,$A28=7,12,$A28=8,11,$A28=9,10,$A28=10,9,$A28=11,8,$A28=12,7,$A28=13,6,$A28=14,5,$A28=15,4,$A28=16,3,$A28=17,2,$A28=18,1,$A28&gt;18,""))))))</f>
        <v>21</v>
      </c>
      <c r="J28" s="95"/>
      <c r="M28"/>
      <c r="N28"/>
      <c r="O28"/>
    </row>
    <row r="29" spans="1:15" x14ac:dyDescent="0.25">
      <c r="A29" s="17">
        <f t="shared" si="0"/>
        <v>2</v>
      </c>
      <c r="B29" s="61">
        <v>505</v>
      </c>
      <c r="C29" s="3" t="s">
        <v>203</v>
      </c>
      <c r="D29" s="3" t="s">
        <v>15</v>
      </c>
      <c r="E29" s="3" t="s">
        <v>281</v>
      </c>
      <c r="F29" s="3">
        <v>3</v>
      </c>
      <c r="G29" s="6" t="s">
        <v>204</v>
      </c>
      <c r="H29" s="62"/>
      <c r="I29" s="58" cm="1">
        <f t="array" ref="I29">IF($D29="Equipo Neutro","",IF($A29="Ret","",IF(AND($A29=1,$A30=2,$A31&lt;&gt;3),21,IF(AND($A29=1,$A30&lt;&gt;2),15,IF(AND($A29=2,$A30&lt;&gt;3),15,_xlfn.IFS($A29=1,33,$A29=2,27,$A29=3,21,$A29=4,15,$A29=5,14,$A29=6,13,$A29=7,12,$A29=8,11,$A29=9,10,$A29=10,9,$A29=11,8,$A29=12,7,$A29=13,6,$A29=14,5,$A29=15,4,$A29=16,3,$A29=17,2,$A29=18,1,$A29&gt;18,""))))))</f>
        <v>15</v>
      </c>
      <c r="M29"/>
      <c r="N29"/>
      <c r="O29"/>
    </row>
    <row r="30" spans="1:15" x14ac:dyDescent="0.25">
      <c r="A30" s="78">
        <f t="shared" si="0"/>
        <v>1</v>
      </c>
      <c r="B30" s="79">
        <v>1504</v>
      </c>
      <c r="C30" s="80" t="s">
        <v>132</v>
      </c>
      <c r="D30" s="80" t="s">
        <v>133</v>
      </c>
      <c r="E30" s="80" t="s">
        <v>277</v>
      </c>
      <c r="F30" s="80">
        <v>3</v>
      </c>
      <c r="G30" s="81" t="s">
        <v>134</v>
      </c>
      <c r="H30" s="93"/>
      <c r="I30" s="94" cm="1">
        <f t="array" ref="I30">IF($D30="Equipo Neutro","",IF($A30="Ret","",IF(AND($A30=1,$A31=2,$A32&lt;&gt;3),21,IF(AND($A30=1,$A31&lt;&gt;2),15,IF(AND($A30=2,$A31&lt;&gt;3),15,_xlfn.IFS($A30=1,33,$A30=2,27,$A30=3,21,$A30=4,15,$A30=5,14,$A30=6,13,$A30=7,12,$A30=8,11,$A30=9,10,$A30=10,9,$A30=11,8,$A30=12,7,$A30=13,6,$A30=14,5,$A30=15,4,$A30=16,3,$A30=17,2,$A30=18,1,$A30&gt;18,""))))))</f>
        <v>33</v>
      </c>
      <c r="J30" s="95"/>
      <c r="M30"/>
      <c r="N30"/>
      <c r="O30"/>
    </row>
    <row r="31" spans="1:15" x14ac:dyDescent="0.25">
      <c r="A31" s="17">
        <f t="shared" si="0"/>
        <v>2</v>
      </c>
      <c r="B31" s="61">
        <v>503</v>
      </c>
      <c r="C31" s="3" t="s">
        <v>135</v>
      </c>
      <c r="D31" s="3" t="s">
        <v>15</v>
      </c>
      <c r="E31" s="3" t="s">
        <v>277</v>
      </c>
      <c r="F31" s="3">
        <v>3</v>
      </c>
      <c r="G31" s="6" t="s">
        <v>136</v>
      </c>
      <c r="H31" s="62"/>
      <c r="I31" s="58" cm="1">
        <f t="array" ref="I31">IF($D31="Equipo Neutro","",IF($A31="Ret","",IF(AND($A31=1,$A32=2,$A33&lt;&gt;3),21,IF(AND($A31=1,$A32&lt;&gt;2),15,IF(AND($A31=2,$A32&lt;&gt;3),15,_xlfn.IFS($A31=1,33,$A31=2,27,$A31=3,21,$A31=4,15,$A31=5,14,$A31=6,13,$A31=7,12,$A31=8,11,$A31=9,10,$A31=10,9,$A31=11,8,$A31=12,7,$A31=13,6,$A31=14,5,$A31=15,4,$A31=16,3,$A31=17,2,$A31=18,1,$A31&gt;18,""))))))</f>
        <v>27</v>
      </c>
      <c r="J31" s="73" t="s">
        <v>274</v>
      </c>
      <c r="M31"/>
      <c r="N31"/>
      <c r="O31"/>
    </row>
    <row r="32" spans="1:15" x14ac:dyDescent="0.25">
      <c r="A32" s="17">
        <f t="shared" si="0"/>
        <v>3</v>
      </c>
      <c r="B32" s="61">
        <v>887</v>
      </c>
      <c r="C32" s="3" t="s">
        <v>137</v>
      </c>
      <c r="D32" s="3" t="s">
        <v>11</v>
      </c>
      <c r="E32" s="3" t="s">
        <v>277</v>
      </c>
      <c r="F32" s="3">
        <v>3</v>
      </c>
      <c r="G32" s="6" t="s">
        <v>138</v>
      </c>
      <c r="H32" s="62"/>
      <c r="I32" s="58" cm="1">
        <f t="array" ref="I32">IF($D32="Equipo Neutro","",IF($A32="Ret","",IF(AND($A32=1,$A33=2,$A34&lt;&gt;3),21,IF(AND($A32=1,$A33&lt;&gt;2),15,IF(AND($A32=2,$A33&lt;&gt;3),15,_xlfn.IFS($A32=1,33,$A32=2,27,$A32=3,21,$A32=4,15,$A32=5,14,$A32=6,13,$A32=7,12,$A32=8,11,$A32=9,10,$A32=10,9,$A32=11,8,$A32=12,7,$A32=13,6,$A32=14,5,$A32=15,4,$A32=16,3,$A32=17,2,$A32=18,1,$A32&gt;18,""))))))</f>
        <v>21</v>
      </c>
      <c r="M32"/>
      <c r="N32"/>
      <c r="O32"/>
    </row>
    <row r="33" spans="1:15" x14ac:dyDescent="0.25">
      <c r="A33" s="17">
        <f t="shared" si="0"/>
        <v>4</v>
      </c>
      <c r="B33" s="61">
        <v>23</v>
      </c>
      <c r="C33" s="3" t="s">
        <v>139</v>
      </c>
      <c r="D33" s="3" t="s">
        <v>57</v>
      </c>
      <c r="E33" s="3" t="s">
        <v>277</v>
      </c>
      <c r="F33" s="3">
        <v>3</v>
      </c>
      <c r="G33" s="6" t="s">
        <v>140</v>
      </c>
      <c r="H33" s="62"/>
      <c r="I33" s="58" cm="1">
        <f t="array" ref="I33">IF($D33="Equipo Neutro","",IF($A33="Ret","",IF(AND($A33=1,$A34=2,$A35&lt;&gt;3),21,IF(AND($A33=1,$A34&lt;&gt;2),15,IF(AND($A33=2,$A34&lt;&gt;3),15,_xlfn.IFS($A33=1,33,$A33=2,27,$A33=3,21,$A33=4,15,$A33=5,14,$A33=6,13,$A33=7,12,$A33=8,11,$A33=9,10,$A33=10,9,$A33=11,8,$A33=12,7,$A33=13,6,$A33=14,5,$A33=15,4,$A33=16,3,$A33=17,2,$A33=18,1,$A33&gt;18,""))))))</f>
        <v>15</v>
      </c>
      <c r="M33"/>
      <c r="N33"/>
      <c r="O33"/>
    </row>
    <row r="34" spans="1:15" x14ac:dyDescent="0.25">
      <c r="A34" s="17">
        <f t="shared" si="0"/>
        <v>5</v>
      </c>
      <c r="B34" s="61">
        <v>15</v>
      </c>
      <c r="C34" s="3" t="s">
        <v>141</v>
      </c>
      <c r="D34" s="3" t="s">
        <v>57</v>
      </c>
      <c r="E34" s="3" t="s">
        <v>277</v>
      </c>
      <c r="F34" s="3">
        <v>3</v>
      </c>
      <c r="G34" s="6" t="s">
        <v>142</v>
      </c>
      <c r="H34" s="62"/>
      <c r="I34" s="58" cm="1">
        <f t="array" ref="I34">IF($D34="Equipo Neutro","",IF($A34="Ret","",IF(AND($A34=1,$A35=2,$A36&lt;&gt;3),21,IF(AND($A34=1,$A35&lt;&gt;2),15,IF(AND($A34=2,$A35&lt;&gt;3),15,_xlfn.IFS($A34=1,33,$A34=2,27,$A34=3,21,$A34=4,15,$A34=5,14,$A34=6,13,$A34=7,12,$A34=8,11,$A34=9,10,$A34=10,9,$A34=11,8,$A34=12,7,$A34=13,6,$A34=14,5,$A34=15,4,$A34=16,3,$A34=17,2,$A34=18,1,$A34&gt;18,""))))))</f>
        <v>14</v>
      </c>
      <c r="M34"/>
      <c r="N34"/>
      <c r="O34"/>
    </row>
    <row r="35" spans="1:15" x14ac:dyDescent="0.25">
      <c r="A35" s="17">
        <f t="shared" si="0"/>
        <v>6</v>
      </c>
      <c r="B35" s="61">
        <v>886</v>
      </c>
      <c r="C35" s="3" t="s">
        <v>143</v>
      </c>
      <c r="D35" s="3" t="s">
        <v>11</v>
      </c>
      <c r="E35" s="3" t="s">
        <v>277</v>
      </c>
      <c r="F35" s="3">
        <v>3</v>
      </c>
      <c r="G35" s="6" t="s">
        <v>144</v>
      </c>
      <c r="H35" s="62"/>
      <c r="I35" s="58" cm="1">
        <f t="array" ref="I35">IF($D35="Equipo Neutro","",IF($A35="Ret","",IF(AND($A35=1,$A36=2,$A37&lt;&gt;3),21,IF(AND($A35=1,$A36&lt;&gt;2),15,IF(AND($A35=2,$A36&lt;&gt;3),15,_xlfn.IFS($A35=1,33,$A35=2,27,$A35=3,21,$A35=4,15,$A35=5,14,$A35=6,13,$A35=7,12,$A35=8,11,$A35=9,10,$A35=10,9,$A35=11,8,$A35=12,7,$A35=13,6,$A35=14,5,$A35=15,4,$A35=16,3,$A35=17,2,$A35=18,1,$A35&gt;18,""))))))</f>
        <v>13</v>
      </c>
      <c r="M35"/>
      <c r="N35"/>
      <c r="O35"/>
    </row>
    <row r="36" spans="1:15" x14ac:dyDescent="0.25">
      <c r="A36" s="17">
        <f t="shared" si="0"/>
        <v>7</v>
      </c>
      <c r="B36" s="61">
        <v>14</v>
      </c>
      <c r="C36" s="3" t="s">
        <v>145</v>
      </c>
      <c r="D36" s="3" t="s">
        <v>57</v>
      </c>
      <c r="E36" s="3" t="s">
        <v>277</v>
      </c>
      <c r="F36" s="3">
        <v>3</v>
      </c>
      <c r="G36" s="6" t="s">
        <v>146</v>
      </c>
      <c r="H36" s="62"/>
      <c r="I36" s="58" cm="1">
        <f t="array" ref="I36">IF($D36="Equipo Neutro","",IF($A36="Ret","",IF(AND($A36=1,$A37=2,$A38&lt;&gt;3),21,IF(AND($A36=1,$A37&lt;&gt;2),15,IF(AND($A36=2,$A37&lt;&gt;3),15,_xlfn.IFS($A36=1,33,$A36=2,27,$A36=3,21,$A36=4,15,$A36=5,14,$A36=6,13,$A36=7,12,$A36=8,11,$A36=9,10,$A36=10,9,$A36=11,8,$A36=12,7,$A36=13,6,$A36=14,5,$A36=15,4,$A36=16,3,$A36=17,2,$A36=18,1,$A36&gt;18,""))))))</f>
        <v>12</v>
      </c>
      <c r="M36"/>
      <c r="N36"/>
      <c r="O36"/>
    </row>
    <row r="37" spans="1:15" x14ac:dyDescent="0.25">
      <c r="A37" s="17">
        <f t="shared" si="0"/>
        <v>8</v>
      </c>
      <c r="B37" s="61">
        <v>121</v>
      </c>
      <c r="C37" s="3" t="s">
        <v>147</v>
      </c>
      <c r="D37" s="3" t="s">
        <v>72</v>
      </c>
      <c r="E37" s="3" t="s">
        <v>277</v>
      </c>
      <c r="F37" s="3">
        <v>3</v>
      </c>
      <c r="G37" s="6" t="s">
        <v>148</v>
      </c>
      <c r="H37" s="62"/>
      <c r="I37" s="58" cm="1">
        <f t="array" ref="I37">IF($D37="Equipo Neutro","",IF($A37="Ret","",IF(AND($A37=1,$A38=2,$A39&lt;&gt;3),21,IF(AND($A37=1,$A38&lt;&gt;2),15,IF(AND($A37=2,$A38&lt;&gt;3),15,_xlfn.IFS($A37=1,33,$A37=2,27,$A37=3,21,$A37=4,15,$A37=5,14,$A37=6,13,$A37=7,12,$A37=8,11,$A37=9,10,$A37=10,9,$A37=11,8,$A37=12,7,$A37=13,6,$A37=14,5,$A37=15,4,$A37=16,3,$A37=17,2,$A37=18,1,$A37&gt;18,""))))))</f>
        <v>11</v>
      </c>
    </row>
    <row r="38" spans="1:15" x14ac:dyDescent="0.25">
      <c r="A38" s="78">
        <f t="shared" si="0"/>
        <v>1</v>
      </c>
      <c r="B38" s="79">
        <v>867</v>
      </c>
      <c r="C38" s="80" t="s">
        <v>149</v>
      </c>
      <c r="D38" s="80" t="s">
        <v>11</v>
      </c>
      <c r="E38" s="80" t="s">
        <v>278</v>
      </c>
      <c r="F38" s="80">
        <v>3</v>
      </c>
      <c r="G38" s="81" t="s">
        <v>150</v>
      </c>
      <c r="H38" s="93"/>
      <c r="I38" s="94" cm="1">
        <f t="array" ref="I38">IF($D38="Equipo Neutro","",IF($A38="Ret","",IF(AND($A38=1,$A39=2,$A40&lt;&gt;3),21,IF(AND($A38=1,$A39&lt;&gt;2),15,IF(AND($A38=2,$A39&lt;&gt;3),15,_xlfn.IFS($A38=1,33,$A38=2,27,$A38=3,21,$A38=4,15,$A38=5,14,$A38=6,13,$A38=7,12,$A38=8,11,$A38=9,10,$A38=10,9,$A38=11,8,$A38=12,7,$A38=13,6,$A38=14,5,$A38=15,4,$A38=16,3,$A38=17,2,$A38=18,1,$A38&gt;18,""))))))</f>
        <v>33</v>
      </c>
      <c r="J38" s="95" t="s">
        <v>274</v>
      </c>
    </row>
    <row r="39" spans="1:15" x14ac:dyDescent="0.25">
      <c r="A39" s="17">
        <f t="shared" si="0"/>
        <v>2</v>
      </c>
      <c r="B39" s="61">
        <v>890</v>
      </c>
      <c r="C39" s="3" t="s">
        <v>151</v>
      </c>
      <c r="D39" s="3" t="s">
        <v>11</v>
      </c>
      <c r="E39" s="3" t="s">
        <v>278</v>
      </c>
      <c r="F39" s="3">
        <v>3</v>
      </c>
      <c r="G39" s="6" t="s">
        <v>152</v>
      </c>
      <c r="H39" s="62"/>
      <c r="I39" s="58" cm="1">
        <f t="array" ref="I39">IF($D39="Equipo Neutro","",IF($A39="Ret","",IF(AND($A39=1,$A40=2,$A41&lt;&gt;3),21,IF(AND($A39=1,$A40&lt;&gt;2),15,IF(AND($A39=2,$A40&lt;&gt;3),15,_xlfn.IFS($A39=1,33,$A39=2,27,$A39=3,21,$A39=4,15,$A39=5,14,$A39=6,13,$A39=7,12,$A39=8,11,$A39=9,10,$A39=10,9,$A39=11,8,$A39=12,7,$A39=13,6,$A39=14,5,$A39=15,4,$A39=16,3,$A39=17,2,$A39=18,1,$A39&gt;18,""))))))</f>
        <v>27</v>
      </c>
    </row>
    <row r="40" spans="1:15" x14ac:dyDescent="0.25">
      <c r="A40" s="17">
        <f t="shared" si="0"/>
        <v>3</v>
      </c>
      <c r="B40" s="61">
        <v>879</v>
      </c>
      <c r="C40" s="3" t="s">
        <v>153</v>
      </c>
      <c r="D40" s="3" t="s">
        <v>11</v>
      </c>
      <c r="E40" s="3" t="s">
        <v>278</v>
      </c>
      <c r="F40" s="3">
        <v>3</v>
      </c>
      <c r="G40" s="6" t="s">
        <v>154</v>
      </c>
      <c r="H40" s="62"/>
      <c r="I40" s="58" cm="1">
        <f t="array" ref="I40">IF($D40="Equipo Neutro","",IF($A40="Ret","",IF(AND($A40=1,$A41=2,$A42&lt;&gt;3),21,IF(AND($A40=1,$A41&lt;&gt;2),15,IF(AND($A40=2,$A41&lt;&gt;3),15,_xlfn.IFS($A40=1,33,$A40=2,27,$A40=3,21,$A40=4,15,$A40=5,14,$A40=6,13,$A40=7,12,$A40=8,11,$A40=9,10,$A40=10,9,$A40=11,8,$A40=12,7,$A40=13,6,$A40=14,5,$A40=15,4,$A40=16,3,$A40=17,2,$A40=18,1,$A40&gt;18,""))))))</f>
        <v>21</v>
      </c>
    </row>
    <row r="41" spans="1:15" x14ac:dyDescent="0.25">
      <c r="A41" s="17">
        <f t="shared" si="0"/>
        <v>4</v>
      </c>
      <c r="B41" s="61">
        <v>857</v>
      </c>
      <c r="C41" s="3" t="s">
        <v>155</v>
      </c>
      <c r="D41" s="3" t="s">
        <v>11</v>
      </c>
      <c r="E41" s="3" t="s">
        <v>278</v>
      </c>
      <c r="F41" s="3">
        <v>3</v>
      </c>
      <c r="G41" s="6" t="s">
        <v>156</v>
      </c>
      <c r="H41" s="62"/>
      <c r="I41" s="58" cm="1">
        <f t="array" ref="I41">IF($D41="Equipo Neutro","",IF($A41="Ret","",IF(AND($A41=1,$A42=2,$A43&lt;&gt;3),21,IF(AND($A41=1,$A42&lt;&gt;2),15,IF(AND($A41=2,$A42&lt;&gt;3),15,_xlfn.IFS($A41=1,33,$A41=2,27,$A41=3,21,$A41=4,15,$A41=5,14,$A41=6,13,$A41=7,12,$A41=8,11,$A41=9,10,$A41=10,9,$A41=11,8,$A41=12,7,$A41=13,6,$A41=14,5,$A41=15,4,$A41=16,3,$A41=17,2,$A41=18,1,$A41&gt;18,""))))))</f>
        <v>15</v>
      </c>
    </row>
    <row r="42" spans="1:15" x14ac:dyDescent="0.25">
      <c r="A42" s="17">
        <f t="shared" si="0"/>
        <v>5</v>
      </c>
      <c r="B42" s="61">
        <v>17</v>
      </c>
      <c r="C42" s="3" t="s">
        <v>157</v>
      </c>
      <c r="D42" s="3" t="s">
        <v>57</v>
      </c>
      <c r="E42" s="3" t="s">
        <v>278</v>
      </c>
      <c r="F42" s="3">
        <v>3</v>
      </c>
      <c r="G42" s="6" t="s">
        <v>158</v>
      </c>
      <c r="H42" s="62"/>
      <c r="I42" s="58" cm="1">
        <f t="array" ref="I42">IF($D42="Equipo Neutro","",IF($A42="Ret","",IF(AND($A42=1,$A43=2,$A44&lt;&gt;3),21,IF(AND($A42=1,$A43&lt;&gt;2),15,IF(AND($A42=2,$A43&lt;&gt;3),15,_xlfn.IFS($A42=1,33,$A42=2,27,$A42=3,21,$A42=4,15,$A42=5,14,$A42=6,13,$A42=7,12,$A42=8,11,$A42=9,10,$A42=10,9,$A42=11,8,$A42=12,7,$A42=13,6,$A42=14,5,$A42=15,4,$A42=16,3,$A42=17,2,$A42=18,1,$A42&gt;18,""))))))</f>
        <v>14</v>
      </c>
    </row>
    <row r="43" spans="1:15" x14ac:dyDescent="0.25">
      <c r="A43" s="17">
        <f t="shared" si="0"/>
        <v>6</v>
      </c>
      <c r="B43" s="61">
        <v>141</v>
      </c>
      <c r="C43" s="3" t="s">
        <v>159</v>
      </c>
      <c r="D43" s="3" t="s">
        <v>72</v>
      </c>
      <c r="E43" s="3" t="s">
        <v>278</v>
      </c>
      <c r="F43" s="3">
        <v>3</v>
      </c>
      <c r="G43" s="6" t="s">
        <v>160</v>
      </c>
      <c r="H43" s="62"/>
      <c r="I43" s="58" cm="1">
        <f t="array" ref="I43">IF($D43="Equipo Neutro","",IF($A43="Ret","",IF(AND($A43=1,$A44=2,$A45&lt;&gt;3),21,IF(AND($A43=1,$A44&lt;&gt;2),15,IF(AND($A43=2,$A44&lt;&gt;3),15,_xlfn.IFS($A43=1,33,$A43=2,27,$A43=3,21,$A43=4,15,$A43=5,14,$A43=6,13,$A43=7,12,$A43=8,11,$A43=9,10,$A43=10,9,$A43=11,8,$A43=12,7,$A43=13,6,$A43=14,5,$A43=15,4,$A43=16,3,$A43=17,2,$A43=18,1,$A43&gt;18,""))))))</f>
        <v>13</v>
      </c>
    </row>
    <row r="44" spans="1:15" x14ac:dyDescent="0.25">
      <c r="A44" s="17">
        <f t="shared" si="0"/>
        <v>7</v>
      </c>
      <c r="B44" s="61">
        <v>16</v>
      </c>
      <c r="C44" s="3" t="s">
        <v>161</v>
      </c>
      <c r="D44" s="3" t="s">
        <v>57</v>
      </c>
      <c r="E44" s="3" t="s">
        <v>278</v>
      </c>
      <c r="F44" s="3">
        <v>3</v>
      </c>
      <c r="G44" s="6" t="s">
        <v>162</v>
      </c>
      <c r="H44" s="62"/>
      <c r="I44" s="58" cm="1">
        <f t="array" ref="I44">IF($D44="Equipo Neutro","",IF($A44="Ret","",IF(AND($A44=1,$A45=2,$A46&lt;&gt;3),21,IF(AND($A44=1,$A45&lt;&gt;2),15,IF(AND($A44=2,$A45&lt;&gt;3),15,_xlfn.IFS($A44=1,33,$A44=2,27,$A44=3,21,$A44=4,15,$A44=5,14,$A44=6,13,$A44=7,12,$A44=8,11,$A44=9,10,$A44=10,9,$A44=11,8,$A44=12,7,$A44=13,6,$A44=14,5,$A44=15,4,$A44=16,3,$A44=17,2,$A44=18,1,$A44&gt;18,""))))))</f>
        <v>12</v>
      </c>
    </row>
    <row r="45" spans="1:15" x14ac:dyDescent="0.25">
      <c r="A45" s="78">
        <f t="shared" si="0"/>
        <v>1</v>
      </c>
      <c r="B45" s="79">
        <v>344</v>
      </c>
      <c r="C45" s="80" t="s">
        <v>227</v>
      </c>
      <c r="D45" s="80" t="s">
        <v>167</v>
      </c>
      <c r="E45" s="80" t="s">
        <v>306</v>
      </c>
      <c r="F45" s="80">
        <v>1</v>
      </c>
      <c r="G45" s="81" t="s">
        <v>228</v>
      </c>
      <c r="H45" s="93"/>
      <c r="I45" s="94" cm="1">
        <f t="array" ref="I45">IF($D45="Equipo Neutro","",IF($A45="Ret","",IF(AND($A45=1,$A46=2,$A47&lt;&gt;3),21,IF(AND($A45=1,$A46&lt;&gt;2),15,IF(AND($A45=2,$A46&lt;&gt;3),15,_xlfn.IFS($A45=1,33,$A45=2,27,$A45=3,21,$A45=4,15,$A45=5,14,$A45=6,13,$A45=7,12,$A45=8,11,$A45=9,10,$A45=10,9,$A45=11,8,$A45=12,7,$A45=13,6,$A45=14,5,$A45=15,4,$A45=16,3,$A45=17,2,$A45=18,1,$A45&gt;18,""))))))</f>
        <v>33</v>
      </c>
      <c r="J45" s="95"/>
    </row>
    <row r="46" spans="1:15" x14ac:dyDescent="0.25">
      <c r="A46" s="17">
        <f t="shared" si="0"/>
        <v>2</v>
      </c>
      <c r="B46" s="61">
        <v>324</v>
      </c>
      <c r="C46" s="3" t="s">
        <v>206</v>
      </c>
      <c r="D46" s="3" t="s">
        <v>167</v>
      </c>
      <c r="E46" s="3" t="s">
        <v>306</v>
      </c>
      <c r="F46" s="3">
        <v>1</v>
      </c>
      <c r="G46" s="6" t="s">
        <v>207</v>
      </c>
      <c r="H46" s="62"/>
      <c r="I46" s="58" cm="1">
        <f t="array" ref="I46">IF($D46="Equipo Neutro","",IF($A46="Ret","",IF(AND($A46=1,$A47=2,$A48&lt;&gt;3),21,IF(AND($A46=1,$A47&lt;&gt;2),15,IF(AND($A46=2,$A47&lt;&gt;3),15,_xlfn.IFS($A46=1,33,$A46=2,27,$A46=3,21,$A46=4,15,$A46=5,14,$A46=6,13,$A46=7,12,$A46=8,11,$A46=9,10,$A46=10,9,$A46=11,8,$A46=12,7,$A46=13,6,$A46=14,5,$A46=15,4,$A46=16,3,$A46=17,2,$A46=18,1,$A46&gt;18,""))))))</f>
        <v>27</v>
      </c>
    </row>
    <row r="47" spans="1:15" x14ac:dyDescent="0.25">
      <c r="A47" s="17">
        <f t="shared" si="0"/>
        <v>3</v>
      </c>
      <c r="B47" s="61">
        <v>22</v>
      </c>
      <c r="C47" s="3" t="s">
        <v>215</v>
      </c>
      <c r="D47" s="3" t="s">
        <v>57</v>
      </c>
      <c r="E47" s="3" t="s">
        <v>306</v>
      </c>
      <c r="F47" s="3">
        <v>1</v>
      </c>
      <c r="G47" s="6" t="s">
        <v>216</v>
      </c>
      <c r="H47" s="62"/>
      <c r="I47" s="58" cm="1">
        <f t="array" ref="I47">IF($D47="Equipo Neutro","",IF($A47="Ret","",IF(AND($A47=1,$A48=2,$A49&lt;&gt;3),21,IF(AND($A47=1,$A48&lt;&gt;2),15,IF(AND($A47=2,$A48&lt;&gt;3),15,_xlfn.IFS($A47=1,33,$A47=2,27,$A47=3,21,$A47=4,15,$A47=5,14,$A47=6,13,$A47=7,12,$A47=8,11,$A47=9,10,$A47=10,9,$A47=11,8,$A47=12,7,$A47=13,6,$A47=14,5,$A47=15,4,$A47=16,3,$A47=17,2,$A47=18,1,$A47&gt;18,""))))))</f>
        <v>21</v>
      </c>
    </row>
    <row r="48" spans="1:15" x14ac:dyDescent="0.25">
      <c r="A48" s="17">
        <f t="shared" si="0"/>
        <v>4</v>
      </c>
      <c r="B48" s="61">
        <v>337</v>
      </c>
      <c r="C48" s="3" t="s">
        <v>229</v>
      </c>
      <c r="D48" s="3" t="s">
        <v>167</v>
      </c>
      <c r="E48" s="3" t="s">
        <v>306</v>
      </c>
      <c r="F48" s="3">
        <v>1</v>
      </c>
      <c r="G48" s="6" t="s">
        <v>230</v>
      </c>
      <c r="H48" s="62"/>
      <c r="I48" s="58" cm="1">
        <f t="array" ref="I48">IF($D48="Equipo Neutro","",IF($A48="Ret","",IF(AND($A48=1,$A49=2,$A50&lt;&gt;3),21,IF(AND($A48=1,$A49&lt;&gt;2),15,IF(AND($A48=2,$A49&lt;&gt;3),15,_xlfn.IFS($A48=1,33,$A48=2,27,$A48=3,21,$A48=4,15,$A48=5,14,$A48=6,13,$A48=7,12,$A48=8,11,$A48=9,10,$A48=10,9,$A48=11,8,$A48=12,7,$A48=13,6,$A48=14,5,$A48=15,4,$A48=16,3,$A48=17,2,$A48=18,1,$A48&gt;18,""))))))</f>
        <v>15</v>
      </c>
      <c r="J48" s="73"/>
    </row>
    <row r="49" spans="1:10" x14ac:dyDescent="0.25">
      <c r="A49" s="17">
        <f t="shared" si="0"/>
        <v>5</v>
      </c>
      <c r="B49" s="61">
        <v>245</v>
      </c>
      <c r="C49" s="3" t="s">
        <v>231</v>
      </c>
      <c r="D49" s="3" t="s">
        <v>164</v>
      </c>
      <c r="E49" s="3" t="s">
        <v>306</v>
      </c>
      <c r="F49" s="3">
        <v>1</v>
      </c>
      <c r="G49" s="6" t="s">
        <v>232</v>
      </c>
      <c r="H49" s="62"/>
      <c r="I49" s="58" cm="1">
        <f t="array" ref="I49">IF($D49="Equipo Neutro","",IF($A49="Ret","",IF(AND($A49=1,$A50=2,$A51&lt;&gt;3),21,IF(AND($A49=1,$A50&lt;&gt;2),15,IF(AND($A49=2,$A50&lt;&gt;3),15,_xlfn.IFS($A49=1,33,$A49=2,27,$A49=3,21,$A49=4,15,$A49=5,14,$A49=6,13,$A49=7,12,$A49=8,11,$A49=9,10,$A49=10,9,$A49=11,8,$A49=12,7,$A49=13,6,$A49=14,5,$A49=15,4,$A49=16,3,$A49=17,2,$A49=18,1,$A49&gt;18,""))))))</f>
        <v>14</v>
      </c>
    </row>
    <row r="50" spans="1:10" x14ac:dyDescent="0.25">
      <c r="A50" s="17">
        <f t="shared" si="0"/>
        <v>6</v>
      </c>
      <c r="B50" s="61">
        <v>349</v>
      </c>
      <c r="C50" s="3" t="s">
        <v>218</v>
      </c>
      <c r="D50" s="3" t="s">
        <v>167</v>
      </c>
      <c r="E50" s="3" t="s">
        <v>306</v>
      </c>
      <c r="F50" s="3">
        <v>1</v>
      </c>
      <c r="G50" s="6" t="s">
        <v>219</v>
      </c>
      <c r="H50" s="62"/>
      <c r="I50" s="58" cm="1">
        <f t="array" ref="I50">IF($D50="Equipo Neutro","",IF($A50="Ret","",IF(AND($A50=1,$A51=2,$A52&lt;&gt;3),21,IF(AND($A50=1,$A51&lt;&gt;2),15,IF(AND($A50=2,$A51&lt;&gt;3),15,_xlfn.IFS($A50=1,33,$A50=2,27,$A50=3,21,$A50=4,15,$A50=5,14,$A50=6,13,$A50=7,12,$A50=8,11,$A50=9,10,$A50=10,9,$A50=11,8,$A50=12,7,$A50=13,6,$A50=14,5,$A50=15,4,$A50=16,3,$A50=17,2,$A50=18,1,$A50&gt;18,""))))))</f>
        <v>13</v>
      </c>
    </row>
    <row r="51" spans="1:10" x14ac:dyDescent="0.25">
      <c r="A51" s="17">
        <f t="shared" si="0"/>
        <v>7</v>
      </c>
      <c r="B51" s="61">
        <v>201</v>
      </c>
      <c r="C51" s="3" t="s">
        <v>233</v>
      </c>
      <c r="D51" s="3" t="s">
        <v>164</v>
      </c>
      <c r="E51" s="3" t="s">
        <v>306</v>
      </c>
      <c r="F51" s="3">
        <v>1</v>
      </c>
      <c r="G51" s="6" t="s">
        <v>234</v>
      </c>
      <c r="H51" s="62"/>
      <c r="I51" s="58" cm="1">
        <f t="array" ref="I51">IF($D51="Equipo Neutro","",IF($A51="Ret","",IF(AND($A51=1,$A52=2,$A53&lt;&gt;3),21,IF(AND($A51=1,$A52&lt;&gt;2),15,IF(AND($A51=2,$A52&lt;&gt;3),15,_xlfn.IFS($A51=1,33,$A51=2,27,$A51=3,21,$A51=4,15,$A51=5,14,$A51=6,13,$A51=7,12,$A51=8,11,$A51=9,10,$A51=10,9,$A51=11,8,$A51=12,7,$A51=13,6,$A51=14,5,$A51=15,4,$A51=16,3,$A51=17,2,$A51=18,1,$A51&gt;18,""))))))</f>
        <v>12</v>
      </c>
      <c r="J51" s="73"/>
    </row>
    <row r="52" spans="1:10" x14ac:dyDescent="0.25">
      <c r="A52" s="17">
        <f t="shared" si="0"/>
        <v>8</v>
      </c>
      <c r="B52" s="61">
        <v>109</v>
      </c>
      <c r="C52" s="3" t="s">
        <v>235</v>
      </c>
      <c r="D52" s="3" t="s">
        <v>72</v>
      </c>
      <c r="E52" s="3" t="s">
        <v>306</v>
      </c>
      <c r="F52" s="3">
        <v>1</v>
      </c>
      <c r="G52" s="6" t="s">
        <v>236</v>
      </c>
      <c r="H52" s="62"/>
      <c r="I52" s="58" cm="1">
        <f t="array" ref="I52">IF($D52="Equipo Neutro","",IF($A52="Ret","",IF(AND($A52=1,$A53=2,$A54&lt;&gt;3),21,IF(AND($A52=1,$A53&lt;&gt;2),15,IF(AND($A52=2,$A53&lt;&gt;3),15,_xlfn.IFS($A52=1,33,$A52=2,27,$A52=3,21,$A52=4,15,$A52=5,14,$A52=6,13,$A52=7,12,$A52=8,11,$A52=9,10,$A52=10,9,$A52=11,8,$A52=12,7,$A52=13,6,$A52=14,5,$A52=15,4,$A52=16,3,$A52=17,2,$A52=18,1,$A52&gt;18,""))))))</f>
        <v>11</v>
      </c>
    </row>
    <row r="53" spans="1:10" x14ac:dyDescent="0.25">
      <c r="A53" s="17">
        <f t="shared" si="0"/>
        <v>9</v>
      </c>
      <c r="B53" s="61">
        <v>21</v>
      </c>
      <c r="C53" s="3" t="s">
        <v>208</v>
      </c>
      <c r="D53" s="3" t="s">
        <v>57</v>
      </c>
      <c r="E53" s="3" t="s">
        <v>306</v>
      </c>
      <c r="F53" s="3">
        <v>1</v>
      </c>
      <c r="G53" s="6" t="s">
        <v>177</v>
      </c>
      <c r="H53" s="62"/>
      <c r="I53" s="58" cm="1">
        <f t="array" ref="I53">IF($D53="Equipo Neutro","",IF($A53="Ret","",IF(AND($A53=1,$A54=2,$A55&lt;&gt;3),21,IF(AND($A53=1,$A54&lt;&gt;2),15,IF(AND($A53=2,$A54&lt;&gt;3),15,_xlfn.IFS($A53=1,33,$A53=2,27,$A53=3,21,$A53=4,15,$A53=5,14,$A53=6,13,$A53=7,12,$A53=8,11,$A53=9,10,$A53=10,9,$A53=11,8,$A53=12,7,$A53=13,6,$A53=14,5,$A53=15,4,$A53=16,3,$A53=17,2,$A53=18,1,$A53&gt;18,""))))))</f>
        <v>10</v>
      </c>
    </row>
    <row r="54" spans="1:10" x14ac:dyDescent="0.25">
      <c r="A54" s="17">
        <f t="shared" si="0"/>
        <v>10</v>
      </c>
      <c r="B54" s="61">
        <v>329</v>
      </c>
      <c r="C54" s="3" t="s">
        <v>237</v>
      </c>
      <c r="D54" s="3" t="s">
        <v>167</v>
      </c>
      <c r="E54" s="3" t="s">
        <v>306</v>
      </c>
      <c r="F54" s="3">
        <v>1</v>
      </c>
      <c r="G54" s="6" t="s">
        <v>238</v>
      </c>
      <c r="H54" s="62"/>
      <c r="I54" s="58" cm="1">
        <f t="array" ref="I54">IF($D54="Equipo Neutro","",IF($A54="Ret","",IF(AND($A54=1,$A55=2,$A56&lt;&gt;3),21,IF(AND($A54=1,$A55&lt;&gt;2),15,IF(AND($A54=2,$A55&lt;&gt;3),15,_xlfn.IFS($A54=1,33,$A54=2,27,$A54=3,21,$A54=4,15,$A54=5,14,$A54=6,13,$A54=7,12,$A54=8,11,$A54=9,10,$A54=10,9,$A54=11,8,$A54=12,7,$A54=13,6,$A54=14,5,$A54=15,4,$A54=16,3,$A54=17,2,$A54=18,1,$A54&gt;18,""))))))</f>
        <v>9</v>
      </c>
    </row>
    <row r="55" spans="1:10" x14ac:dyDescent="0.25">
      <c r="A55" s="17">
        <f t="shared" si="0"/>
        <v>11</v>
      </c>
      <c r="B55" s="61">
        <v>172</v>
      </c>
      <c r="C55" s="3" t="s">
        <v>239</v>
      </c>
      <c r="D55" s="3" t="s">
        <v>72</v>
      </c>
      <c r="E55" s="3" t="s">
        <v>306</v>
      </c>
      <c r="F55" s="3">
        <v>1</v>
      </c>
      <c r="G55" s="6" t="s">
        <v>240</v>
      </c>
      <c r="H55" s="62"/>
      <c r="I55" s="58" cm="1">
        <f t="array" ref="I55">IF($D55="Equipo Neutro","",IF($A55="Ret","",IF(AND($A55=1,$A56=2,$A57&lt;&gt;3),21,IF(AND($A55=1,$A56&lt;&gt;2),15,IF(AND($A55=2,$A56&lt;&gt;3),15,_xlfn.IFS($A55=1,33,$A55=2,27,$A55=3,21,$A55=4,15,$A55=5,14,$A55=6,13,$A55=7,12,$A55=8,11,$A55=9,10,$A55=10,9,$A55=11,8,$A55=12,7,$A55=13,6,$A55=14,5,$A55=15,4,$A55=16,3,$A55=17,2,$A55=18,1,$A55&gt;18,""))))))</f>
        <v>8</v>
      </c>
    </row>
    <row r="56" spans="1:10" x14ac:dyDescent="0.25">
      <c r="A56" s="17">
        <f t="shared" si="0"/>
        <v>12</v>
      </c>
      <c r="B56" s="61">
        <v>326</v>
      </c>
      <c r="C56" s="3" t="s">
        <v>241</v>
      </c>
      <c r="D56" s="3" t="s">
        <v>167</v>
      </c>
      <c r="E56" s="3" t="s">
        <v>306</v>
      </c>
      <c r="F56" s="3">
        <v>1</v>
      </c>
      <c r="G56" s="6" t="s">
        <v>242</v>
      </c>
      <c r="H56" s="62"/>
      <c r="I56" s="58" cm="1">
        <f t="array" ref="I56">IF($D56="Equipo Neutro","",IF($A56="Ret","",IF(AND($A56=1,$A57=2,$A58&lt;&gt;3),21,IF(AND($A56=1,$A57&lt;&gt;2),15,IF(AND($A56=2,$A57&lt;&gt;3),15,_xlfn.IFS($A56=1,33,$A56=2,27,$A56=3,21,$A56=4,15,$A56=5,14,$A56=6,13,$A56=7,12,$A56=8,11,$A56=9,10,$A56=10,9,$A56=11,8,$A56=12,7,$A56=13,6,$A56=14,5,$A56=15,4,$A56=16,3,$A56=17,2,$A56=18,1,$A56&gt;18,""))))))</f>
        <v>7</v>
      </c>
    </row>
    <row r="57" spans="1:10" x14ac:dyDescent="0.25">
      <c r="A57" s="17">
        <f t="shared" si="0"/>
        <v>13</v>
      </c>
      <c r="B57" s="61">
        <v>330</v>
      </c>
      <c r="C57" s="3" t="s">
        <v>220</v>
      </c>
      <c r="D57" s="3" t="s">
        <v>167</v>
      </c>
      <c r="E57" s="3" t="s">
        <v>306</v>
      </c>
      <c r="F57" s="3">
        <v>1</v>
      </c>
      <c r="G57" s="6" t="s">
        <v>221</v>
      </c>
      <c r="H57" s="62"/>
      <c r="I57" s="58" cm="1">
        <f t="array" ref="I57">IF($D57="Equipo Neutro","",IF($A57="Ret","",IF(AND($A57=1,$A58=2,$A59&lt;&gt;3),21,IF(AND($A57=1,$A58&lt;&gt;2),15,IF(AND($A57=2,$A58&lt;&gt;3),15,_xlfn.IFS($A57=1,33,$A57=2,27,$A57=3,21,$A57=4,15,$A57=5,14,$A57=6,13,$A57=7,12,$A57=8,11,$A57=9,10,$A57=10,9,$A57=11,8,$A57=12,7,$A57=13,6,$A57=14,5,$A57=15,4,$A57=16,3,$A57=17,2,$A57=18,1,$A57&gt;18,""))))))</f>
        <v>6</v>
      </c>
    </row>
    <row r="58" spans="1:10" x14ac:dyDescent="0.25">
      <c r="A58" s="17">
        <f t="shared" si="0"/>
        <v>14</v>
      </c>
      <c r="B58" s="61">
        <v>20</v>
      </c>
      <c r="C58" s="3" t="s">
        <v>209</v>
      </c>
      <c r="D58" s="3" t="s">
        <v>57</v>
      </c>
      <c r="E58" s="3" t="s">
        <v>306</v>
      </c>
      <c r="F58" s="3">
        <v>1</v>
      </c>
      <c r="G58" s="6" t="s">
        <v>286</v>
      </c>
      <c r="H58" s="62"/>
      <c r="I58" s="58" cm="1">
        <f t="array" ref="I58">IF($D58="Equipo Neutro","",IF($A58="Ret","",IF(AND($A58=1,$A59=2,$A60&lt;&gt;3),21,IF(AND($A58=1,$A59&lt;&gt;2),15,IF(AND($A58=2,$A59&lt;&gt;3),15,_xlfn.IFS($A58=1,33,$A58=2,27,$A58=3,21,$A58=4,15,$A58=5,14,$A58=6,13,$A58=7,12,$A58=8,11,$A58=9,10,$A58=10,9,$A58=11,8,$A58=12,7,$A58=13,6,$A58=14,5,$A58=15,4,$A58=16,3,$A58=17,2,$A58=18,1,$A58&gt;18,""))))))</f>
        <v>5</v>
      </c>
    </row>
    <row r="59" spans="1:10" x14ac:dyDescent="0.25">
      <c r="A59" s="17" t="s">
        <v>337</v>
      </c>
      <c r="B59" s="61">
        <v>869</v>
      </c>
      <c r="C59" s="3" t="s">
        <v>243</v>
      </c>
      <c r="D59" s="3" t="s">
        <v>11</v>
      </c>
      <c r="E59" s="3" t="s">
        <v>306</v>
      </c>
      <c r="F59" s="3">
        <v>1</v>
      </c>
      <c r="G59" s="6" t="s">
        <v>244</v>
      </c>
      <c r="H59" s="62"/>
      <c r="I59" s="58" t="s">
        <v>337</v>
      </c>
    </row>
    <row r="60" spans="1:10" x14ac:dyDescent="0.25">
      <c r="A60" s="78">
        <f t="shared" si="0"/>
        <v>1</v>
      </c>
      <c r="B60" s="79">
        <v>219</v>
      </c>
      <c r="C60" s="80" t="s">
        <v>211</v>
      </c>
      <c r="D60" s="80" t="s">
        <v>164</v>
      </c>
      <c r="E60" s="80" t="s">
        <v>307</v>
      </c>
      <c r="F60" s="80">
        <v>3</v>
      </c>
      <c r="G60" s="81" t="s">
        <v>212</v>
      </c>
      <c r="H60" s="93"/>
      <c r="I60" s="94" cm="1">
        <f t="array" ref="I60">IF($D60="Equipo Neutro","",IF($A60="Ret","",IF(AND($A60=1,$A61=2,$A62&lt;&gt;3),21,IF(AND($A60=1,$A61&lt;&gt;2),15,IF(AND($A60=2,$A61&lt;&gt;3),15,_xlfn.IFS($A60=1,33,$A60=2,27,$A60=3,21,$A60=4,15,$A60=5,14,$A60=6,13,$A60=7,12,$A60=8,11,$A60=9,10,$A60=10,9,$A60=11,8,$A60=12,7,$A60=13,6,$A60=14,5,$A60=15,4,$A60=16,3,$A60=17,2,$A60=18,1,$A60&gt;18,""))))))</f>
        <v>33</v>
      </c>
      <c r="J60" s="95"/>
    </row>
    <row r="61" spans="1:10" x14ac:dyDescent="0.25">
      <c r="A61" s="17">
        <f t="shared" si="0"/>
        <v>2</v>
      </c>
      <c r="B61" s="61">
        <v>100</v>
      </c>
      <c r="C61" s="3" t="s">
        <v>222</v>
      </c>
      <c r="D61" s="3" t="s">
        <v>72</v>
      </c>
      <c r="E61" s="3" t="s">
        <v>307</v>
      </c>
      <c r="F61" s="3">
        <v>3</v>
      </c>
      <c r="G61" s="6" t="s">
        <v>223</v>
      </c>
      <c r="H61" s="62"/>
      <c r="I61" s="58" cm="1">
        <f t="array" ref="I61">IF($D61="Equipo Neutro","",IF($A61="Ret","",IF(AND($A61=1,$A62=2,$A63&lt;&gt;3),21,IF(AND($A61=1,$A62&lt;&gt;2),15,IF(AND($A61=2,$A62&lt;&gt;3),15,_xlfn.IFS($A61=1,33,$A61=2,27,$A61=3,21,$A61=4,15,$A61=5,14,$A61=6,13,$A61=7,12,$A61=8,11,$A61=9,10,$A61=10,9,$A61=11,8,$A61=12,7,$A61=13,6,$A61=14,5,$A61=15,4,$A61=16,3,$A61=17,2,$A61=18,1,$A61&gt;18,""))))))</f>
        <v>27</v>
      </c>
      <c r="J61" s="73"/>
    </row>
    <row r="62" spans="1:10" x14ac:dyDescent="0.25">
      <c r="A62" s="17">
        <f t="shared" si="0"/>
        <v>3</v>
      </c>
      <c r="B62" s="61">
        <v>108</v>
      </c>
      <c r="C62" s="3" t="s">
        <v>224</v>
      </c>
      <c r="D62" s="3" t="s">
        <v>72</v>
      </c>
      <c r="E62" s="3" t="s">
        <v>307</v>
      </c>
      <c r="F62" s="3">
        <v>3</v>
      </c>
      <c r="G62" s="6" t="s">
        <v>225</v>
      </c>
      <c r="H62" s="62"/>
      <c r="I62" s="58" cm="1">
        <f t="array" ref="I62">IF($D62="Equipo Neutro","",IF($A62="Ret","",IF(AND($A62=1,$A63=2,$A64&lt;&gt;3),21,IF(AND($A62=1,$A63&lt;&gt;2),15,IF(AND($A62=2,$A63&lt;&gt;3),15,_xlfn.IFS($A62=1,33,$A62=2,27,$A62=3,21,$A62=4,15,$A62=5,14,$A62=6,13,$A62=7,12,$A62=8,11,$A62=9,10,$A62=10,9,$A62=11,8,$A62=12,7,$A62=13,6,$A62=14,5,$A62=15,4,$A62=16,3,$A62=17,2,$A62=18,1,$A62&gt;18,""))))))</f>
        <v>21</v>
      </c>
    </row>
    <row r="63" spans="1:10" x14ac:dyDescent="0.25">
      <c r="A63" s="78">
        <f t="shared" si="0"/>
        <v>1</v>
      </c>
      <c r="B63" s="79">
        <v>208</v>
      </c>
      <c r="C63" s="80" t="s">
        <v>246</v>
      </c>
      <c r="D63" s="80" t="s">
        <v>164</v>
      </c>
      <c r="E63" s="80" t="s">
        <v>289</v>
      </c>
      <c r="F63" s="80">
        <v>2</v>
      </c>
      <c r="G63" s="81" t="s">
        <v>247</v>
      </c>
      <c r="H63" s="93"/>
      <c r="I63" s="94" cm="1">
        <f t="array" ref="I63">IF($D63="Equipo Neutro","",IF($A63="Ret","",IF(AND($A63=1,$A64=2,$A65&lt;&gt;3),21,IF(AND($A63=1,$A64&lt;&gt;2),15,IF(AND($A63=2,$A64&lt;&gt;3),15,_xlfn.IFS($A63=1,33,$A63=2,27,$A63=3,21,$A63=4,15,$A63=5,14,$A63=6,13,$A63=7,12,$A63=8,11,$A63=9,10,$A63=10,9,$A63=11,8,$A63=12,7,$A63=13,6,$A63=14,5,$A63=15,4,$A63=16,3,$A63=17,2,$A63=18,1,$A63&gt;18,""))))))</f>
        <v>33</v>
      </c>
      <c r="J63" s="95"/>
    </row>
    <row r="64" spans="1:10" x14ac:dyDescent="0.25">
      <c r="A64" s="17">
        <f t="shared" si="0"/>
        <v>2</v>
      </c>
      <c r="B64" s="61">
        <v>202</v>
      </c>
      <c r="C64" s="3" t="s">
        <v>248</v>
      </c>
      <c r="D64" s="3" t="s">
        <v>164</v>
      </c>
      <c r="E64" s="3" t="s">
        <v>289</v>
      </c>
      <c r="F64" s="3">
        <v>2</v>
      </c>
      <c r="G64" s="6" t="s">
        <v>249</v>
      </c>
      <c r="H64" s="62"/>
      <c r="I64" s="58" cm="1">
        <f t="array" ref="I64">IF($D64="Equipo Neutro","",IF($A64="Ret","",IF(AND($A64=1,$A65=2,$A66&lt;&gt;3),21,IF(AND($A64=1,$A65&lt;&gt;2),15,IF(AND($A64=2,$A65&lt;&gt;3),15,_xlfn.IFS($A64=1,33,$A64=2,27,$A64=3,21,$A64=4,15,$A64=5,14,$A64=6,13,$A64=7,12,$A64=8,11,$A64=9,10,$A64=10,9,$A64=11,8,$A64=12,7,$A64=13,6,$A64=14,5,$A64=15,4,$A64=16,3,$A64=17,2,$A64=18,1,$A64&gt;18,""))))))</f>
        <v>27</v>
      </c>
    </row>
    <row r="65" spans="1:10" x14ac:dyDescent="0.25">
      <c r="A65" s="17">
        <f t="shared" si="0"/>
        <v>3</v>
      </c>
      <c r="B65" s="61">
        <v>514</v>
      </c>
      <c r="C65" s="3" t="s">
        <v>250</v>
      </c>
      <c r="D65" s="3" t="s">
        <v>15</v>
      </c>
      <c r="E65" s="3" t="s">
        <v>289</v>
      </c>
      <c r="F65" s="3">
        <v>2</v>
      </c>
      <c r="G65" s="6" t="s">
        <v>251</v>
      </c>
      <c r="H65" s="62"/>
      <c r="I65" s="58" cm="1">
        <f t="array" ref="I65">IF($D65="Equipo Neutro","",IF($A65="Ret","",IF(AND($A65=1,$A66=2,$A67&lt;&gt;3),21,IF(AND($A65=1,$A66&lt;&gt;2),15,IF(AND($A65=2,$A66&lt;&gt;3),15,_xlfn.IFS($A65=1,33,$A65=2,27,$A65=3,21,$A65=4,15,$A65=5,14,$A65=6,13,$A65=7,12,$A65=8,11,$A65=9,10,$A65=10,9,$A65=11,8,$A65=12,7,$A65=13,6,$A65=14,5,$A65=15,4,$A65=16,3,$A65=17,2,$A65=18,1,$A65&gt;18,""))))))</f>
        <v>21</v>
      </c>
    </row>
    <row r="66" spans="1:10" x14ac:dyDescent="0.25">
      <c r="A66" s="17">
        <f t="shared" si="0"/>
        <v>4</v>
      </c>
      <c r="B66" s="61">
        <v>341</v>
      </c>
      <c r="C66" s="3" t="s">
        <v>252</v>
      </c>
      <c r="D66" s="3" t="s">
        <v>167</v>
      </c>
      <c r="E66" s="3" t="s">
        <v>289</v>
      </c>
      <c r="F66" s="3">
        <v>2</v>
      </c>
      <c r="G66" s="6" t="s">
        <v>253</v>
      </c>
      <c r="H66" s="62"/>
      <c r="I66" s="58" cm="1">
        <f t="array" ref="I66">IF($D66="Equipo Neutro","",IF($A66="Ret","",IF(AND($A66=1,$A67=2,$A68&lt;&gt;3),21,IF(AND($A66=1,$A67&lt;&gt;2),15,IF(AND($A66=2,$A67&lt;&gt;3),15,_xlfn.IFS($A66=1,33,$A66=2,27,$A66=3,21,$A66=4,15,$A66=5,14,$A66=6,13,$A66=7,12,$A66=8,11,$A66=9,10,$A66=10,9,$A66=11,8,$A66=12,7,$A66=13,6,$A66=14,5,$A66=15,4,$A66=16,3,$A66=17,2,$A66=18,1,$A66&gt;18,""))))))</f>
        <v>15</v>
      </c>
    </row>
    <row r="67" spans="1:10" x14ac:dyDescent="0.25">
      <c r="A67" s="17">
        <f t="shared" si="0"/>
        <v>5</v>
      </c>
      <c r="B67" s="61">
        <v>1507</v>
      </c>
      <c r="C67" s="3" t="s">
        <v>254</v>
      </c>
      <c r="D67" s="3" t="s">
        <v>133</v>
      </c>
      <c r="E67" s="3" t="s">
        <v>289</v>
      </c>
      <c r="F67" s="3">
        <v>2</v>
      </c>
      <c r="G67" s="6" t="s">
        <v>255</v>
      </c>
      <c r="H67" s="62"/>
      <c r="I67" s="58" cm="1">
        <f t="array" ref="I67">IF($D67="Equipo Neutro","",IF($A67="Ret","",IF(AND($A67=1,$A68=2,$A69&lt;&gt;3),21,IF(AND($A67=1,$A68&lt;&gt;2),15,IF(AND($A67=2,$A68&lt;&gt;3),15,_xlfn.IFS($A67=1,33,$A67=2,27,$A67=3,21,$A67=4,15,$A67=5,14,$A67=6,13,$A67=7,12,$A67=8,11,$A67=9,10,$A67=10,9,$A67=11,8,$A67=12,7,$A67=13,6,$A67=14,5,$A67=15,4,$A67=16,3,$A67=17,2,$A67=18,1,$A67&gt;18,""))))))</f>
        <v>14</v>
      </c>
    </row>
    <row r="68" spans="1:10" x14ac:dyDescent="0.25">
      <c r="A68" s="17">
        <f t="shared" si="0"/>
        <v>6</v>
      </c>
      <c r="B68" s="61">
        <v>247</v>
      </c>
      <c r="C68" s="3" t="s">
        <v>256</v>
      </c>
      <c r="D68" s="3" t="s">
        <v>164</v>
      </c>
      <c r="E68" s="3" t="s">
        <v>289</v>
      </c>
      <c r="F68" s="3">
        <v>2</v>
      </c>
      <c r="G68" s="6" t="s">
        <v>257</v>
      </c>
      <c r="H68" s="62"/>
      <c r="I68" s="58" cm="1">
        <f t="array" ref="I68">IF($D68="Equipo Neutro","",IF($A68="Ret","",IF(AND($A68=1,$A69=2,$A70&lt;&gt;3),21,IF(AND($A68=1,$A69&lt;&gt;2),15,IF(AND($A68=2,$A69&lt;&gt;3),15,_xlfn.IFS($A68=1,33,$A68=2,27,$A68=3,21,$A68=4,15,$A68=5,14,$A68=6,13,$A68=7,12,$A68=8,11,$A68=9,10,$A68=10,9,$A68=11,8,$A68=12,7,$A68=13,6,$A68=14,5,$A68=15,4,$A68=16,3,$A68=17,2,$A68=18,1,$A68&gt;18,""))))))</f>
        <v>13</v>
      </c>
    </row>
    <row r="69" spans="1:10" x14ac:dyDescent="0.25">
      <c r="A69" s="17">
        <f t="shared" si="0"/>
        <v>7</v>
      </c>
      <c r="B69" s="61">
        <v>328</v>
      </c>
      <c r="C69" s="3" t="s">
        <v>258</v>
      </c>
      <c r="D69" s="3" t="s">
        <v>167</v>
      </c>
      <c r="E69" s="3" t="s">
        <v>289</v>
      </c>
      <c r="F69" s="3">
        <v>2</v>
      </c>
      <c r="G69" s="6" t="s">
        <v>259</v>
      </c>
      <c r="H69" s="62"/>
      <c r="I69" s="58" cm="1">
        <f t="array" ref="I69">IF($D69="Equipo Neutro","",IF($A69="Ret","",IF(AND($A69=1,$A70=2,$A71&lt;&gt;3),21,IF(AND($A69=1,$A70&lt;&gt;2),15,IF(AND($A69=2,$A70&lt;&gt;3),15,_xlfn.IFS($A69=1,33,$A69=2,27,$A69=3,21,$A69=4,15,$A69=5,14,$A69=6,13,$A69=7,12,$A69=8,11,$A69=9,10,$A69=10,9,$A69=11,8,$A69=12,7,$A69=13,6,$A69=14,5,$A69=15,4,$A69=16,3,$A69=17,2,$A69=18,1,$A69&gt;18,""))))))</f>
        <v>12</v>
      </c>
    </row>
    <row r="70" spans="1:10" x14ac:dyDescent="0.25">
      <c r="A70" s="17" t="s">
        <v>337</v>
      </c>
      <c r="B70" s="61">
        <v>1514</v>
      </c>
      <c r="C70" s="3" t="s">
        <v>260</v>
      </c>
      <c r="D70" s="3" t="s">
        <v>133</v>
      </c>
      <c r="E70" s="3" t="s">
        <v>289</v>
      </c>
      <c r="F70" s="3">
        <v>2</v>
      </c>
      <c r="G70" s="6" t="s">
        <v>261</v>
      </c>
      <c r="H70" s="62"/>
      <c r="I70" s="58" t="s">
        <v>337</v>
      </c>
    </row>
    <row r="71" spans="1:10" x14ac:dyDescent="0.25">
      <c r="A71" s="65" t="s">
        <v>337</v>
      </c>
      <c r="B71" s="66">
        <v>327</v>
      </c>
      <c r="C71" s="67" t="s">
        <v>262</v>
      </c>
      <c r="D71" s="67" t="s">
        <v>167</v>
      </c>
      <c r="E71" s="67" t="s">
        <v>289</v>
      </c>
      <c r="F71" s="67">
        <v>2</v>
      </c>
      <c r="G71" s="68" t="s">
        <v>263</v>
      </c>
      <c r="H71" s="85"/>
      <c r="I71" s="86" t="s">
        <v>337</v>
      </c>
      <c r="J71" s="67"/>
    </row>
    <row r="72" spans="1:10" x14ac:dyDescent="0.25">
      <c r="A72" s="78">
        <f t="shared" ref="A72:A75" si="1">IF(G72="DNF","Ret",IF(E72=E71,A71+1,1))</f>
        <v>1</v>
      </c>
      <c r="B72" s="79">
        <v>323</v>
      </c>
      <c r="C72" s="80" t="s">
        <v>264</v>
      </c>
      <c r="D72" s="80" t="s">
        <v>167</v>
      </c>
      <c r="E72" s="80" t="s">
        <v>290</v>
      </c>
      <c r="F72" s="80">
        <v>2</v>
      </c>
      <c r="G72" s="81" t="s">
        <v>265</v>
      </c>
      <c r="H72" s="93"/>
      <c r="I72" s="94" cm="1">
        <f t="array" ref="I72">IF($D72="Equipo Neutro","",IF($A72="Ret","",IF(AND($A72=1,$A73=2,$A74&lt;&gt;3),21,IF(AND($A72=1,$A73&lt;&gt;2),15,IF(AND($A72=2,$A73&lt;&gt;3),15,_xlfn.IFS($A72=1,33,$A72=2,27,$A72=3,21,$A72=4,15,$A72=5,14,$A72=6,13,$A72=7,12,$A72=8,11,$A72=9,10,$A72=10,9,$A72=11,8,$A72=12,7,$A72=13,6,$A72=14,5,$A72=15,4,$A72=16,3,$A72=17,2,$A72=18,1,$A72&gt;18,""))))))</f>
        <v>33</v>
      </c>
      <c r="J72" s="95"/>
    </row>
    <row r="73" spans="1:10" x14ac:dyDescent="0.25">
      <c r="A73" s="17">
        <f t="shared" si="1"/>
        <v>2</v>
      </c>
      <c r="B73" s="61">
        <v>232</v>
      </c>
      <c r="C73" s="3" t="s">
        <v>266</v>
      </c>
      <c r="D73" s="3" t="s">
        <v>164</v>
      </c>
      <c r="E73" s="3" t="s">
        <v>290</v>
      </c>
      <c r="F73" s="3">
        <v>2</v>
      </c>
      <c r="G73" s="6" t="s">
        <v>267</v>
      </c>
      <c r="H73" s="62"/>
      <c r="I73" s="58" cm="1">
        <f t="array" ref="I73">IF($D73="Equipo Neutro","",IF($A73="Ret","",IF(AND($A73=1,$A74=2,$A75&lt;&gt;3),21,IF(AND($A73=1,$A74&lt;&gt;2),15,IF(AND($A73=2,$A74&lt;&gt;3),15,_xlfn.IFS($A73=1,33,$A73=2,27,$A73=3,21,$A73=4,15,$A73=5,14,$A73=6,13,$A73=7,12,$A73=8,11,$A73=9,10,$A73=10,9,$A73=11,8,$A73=12,7,$A73=13,6,$A73=14,5,$A73=15,4,$A73=16,3,$A73=17,2,$A73=18,1,$A73&gt;18,""))))))</f>
        <v>27</v>
      </c>
    </row>
    <row r="74" spans="1:10" x14ac:dyDescent="0.25">
      <c r="A74" s="17">
        <f t="shared" si="1"/>
        <v>3</v>
      </c>
      <c r="B74" s="61">
        <v>207</v>
      </c>
      <c r="C74" s="3" t="s">
        <v>268</v>
      </c>
      <c r="D74" s="3" t="s">
        <v>164</v>
      </c>
      <c r="E74" s="3" t="s">
        <v>290</v>
      </c>
      <c r="F74" s="3">
        <v>2</v>
      </c>
      <c r="G74" s="6" t="s">
        <v>269</v>
      </c>
      <c r="H74" s="62"/>
      <c r="I74" s="58" cm="1">
        <f t="array" ref="I74">IF($D74="Equipo Neutro","",IF($A74="Ret","",IF(AND($A74=1,$A75=2,$A76&lt;&gt;3),21,IF(AND($A74=1,$A75&lt;&gt;2),15,IF(AND($A74=2,$A75&lt;&gt;3),15,_xlfn.IFS($A74=1,33,$A74=2,27,$A74=3,21,$A74=4,15,$A74=5,14,$A74=6,13,$A74=7,12,$A74=8,11,$A74=9,10,$A74=10,9,$A74=11,8,$A74=12,7,$A74=13,6,$A74=14,5,$A74=15,4,$A74=16,3,$A74=17,2,$A74=18,1,$A74&gt;18,""))))))</f>
        <v>21</v>
      </c>
    </row>
    <row r="75" spans="1:10" x14ac:dyDescent="0.25">
      <c r="A75" s="65">
        <f t="shared" si="1"/>
        <v>4</v>
      </c>
      <c r="B75" s="66">
        <v>517</v>
      </c>
      <c r="C75" s="67" t="s">
        <v>270</v>
      </c>
      <c r="D75" s="67" t="s">
        <v>15</v>
      </c>
      <c r="E75" s="67" t="s">
        <v>290</v>
      </c>
      <c r="F75" s="67">
        <v>2</v>
      </c>
      <c r="G75" s="68" t="s">
        <v>271</v>
      </c>
      <c r="H75" s="85"/>
      <c r="I75" s="86" cm="1">
        <f t="array" ref="I75">IF($D75="Equipo Neutro","",IF($A75="Ret","",IF(AND($A75=1,$A76=2,$A77&lt;&gt;3),21,IF(AND($A75=1,$A76&lt;&gt;2),15,IF(AND($A75=2,$A76&lt;&gt;3),15,_xlfn.IFS($A75=1,33,$A75=2,27,$A75=3,21,$A75=4,15,$A75=5,14,$A75=6,13,$A75=7,12,$A75=8,11,$A75=9,10,$A75=10,9,$A75=11,8,$A75=12,7,$A75=13,6,$A75=14,5,$A75=15,4,$A75=16,3,$A75=17,2,$A75=18,1,$A75&gt;18,""))))))</f>
        <v>15</v>
      </c>
      <c r="J75" s="67"/>
    </row>
  </sheetData>
  <autoFilter ref="A5:J5" xr:uid="{DF3AE762-94BD-448B-B9DF-5FA5518EE13E}"/>
  <conditionalFormatting sqref="A5:J5">
    <cfRule type="expression" dxfId="2" priority="1">
      <formula>#REF!=1</formula>
    </cfRule>
  </conditionalFormatting>
  <pageMargins left="0.35433070866141736" right="0.27559055118110237" top="0.35433070866141736" bottom="0.74803149606299213" header="0.31496062992125984" footer="0.31496062992125984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6BEFF-FB7A-4BB2-B4E2-A57AA46811D8}">
  <dimension ref="A1:I47"/>
  <sheetViews>
    <sheetView workbookViewId="0">
      <pane ySplit="5" topLeftCell="A6" activePane="bottomLeft" state="frozen"/>
      <selection pane="bottomLeft" activeCell="B6" sqref="B6"/>
    </sheetView>
  </sheetViews>
  <sheetFormatPr baseColWidth="10" defaultRowHeight="16.5" x14ac:dyDescent="0.25"/>
  <cols>
    <col min="1" max="1" width="3.140625" style="3" customWidth="1"/>
    <col min="2" max="2" width="4" style="6" customWidth="1"/>
    <col min="3" max="3" width="28" style="3" customWidth="1"/>
    <col min="4" max="4" width="22.28515625" style="3" customWidth="1"/>
    <col min="5" max="5" width="26.140625" style="3" customWidth="1"/>
    <col min="6" max="6" width="12.85546875" style="3" hidden="1" customWidth="1"/>
    <col min="7" max="7" width="10" style="6" customWidth="1"/>
    <col min="8" max="8" width="10.85546875" style="6" hidden="1" customWidth="1"/>
    <col min="9" max="9" width="3.5703125" style="58" customWidth="1"/>
    <col min="10" max="16384" width="11.42578125" style="3"/>
  </cols>
  <sheetData>
    <row r="1" spans="1:9" x14ac:dyDescent="0.25">
      <c r="A1" s="50" t="s">
        <v>24</v>
      </c>
      <c r="C1" s="12" t="s">
        <v>54</v>
      </c>
    </row>
    <row r="2" spans="1:9" x14ac:dyDescent="0.25">
      <c r="A2" s="59" t="s">
        <v>0</v>
      </c>
      <c r="C2" s="52">
        <v>46073</v>
      </c>
    </row>
    <row r="3" spans="1:9" ht="22.5" x14ac:dyDescent="0.45">
      <c r="A3" s="2"/>
      <c r="D3" s="13" t="s">
        <v>16</v>
      </c>
    </row>
    <row r="4" spans="1:9" ht="7.5" customHeight="1" x14ac:dyDescent="0.25">
      <c r="B4" s="60"/>
    </row>
    <row r="5" spans="1:9" x14ac:dyDescent="0.25">
      <c r="A5" s="53" t="s">
        <v>1</v>
      </c>
      <c r="B5" s="63" t="s">
        <v>2</v>
      </c>
      <c r="C5" s="53" t="s">
        <v>3</v>
      </c>
      <c r="D5" s="53" t="s">
        <v>4</v>
      </c>
      <c r="E5" s="53" t="s">
        <v>6</v>
      </c>
      <c r="F5" s="53" t="s">
        <v>7</v>
      </c>
      <c r="G5" s="54" t="s">
        <v>5</v>
      </c>
      <c r="H5" s="54" t="s">
        <v>44</v>
      </c>
      <c r="I5" s="64" t="s">
        <v>23</v>
      </c>
    </row>
    <row r="6" spans="1:9" x14ac:dyDescent="0.25">
      <c r="A6" s="17">
        <f>IF(G6="DNF","Ret",IF(E6=E5,A5+1,1))</f>
        <v>1</v>
      </c>
      <c r="B6" s="61"/>
      <c r="H6" s="62"/>
      <c r="I6" s="58" cm="1">
        <f t="array" ref="I6">IF($D6="Equipo Neutro","",IF($A6="Ret","",IF(AND($A6=1,$A7=2,$A8&lt;&gt;3),21,IF(AND($A6=1,$A7&lt;&gt;2),15,IF(AND($A6=2,$A7&lt;&gt;3),15,_xlfn.IFS($A6=1,33,$A6=2,27,$A6=3,21,$A6=4,15,$A6=5,14,$A6=6,13,$A6=7,12,$A6=8,11,$A6=9,10,$A6=10,9,$A6=11,8,$A6=12,7,$A6=13,6,$A6=14,5,$A6=15,4,$A6=16,3,$A6=17,2,$A6=18,1,$A6&gt;18,1))))))</f>
        <v>15</v>
      </c>
    </row>
    <row r="7" spans="1:9" x14ac:dyDescent="0.25">
      <c r="A7" s="17"/>
      <c r="B7" s="61"/>
      <c r="H7" s="62"/>
    </row>
    <row r="8" spans="1:9" x14ac:dyDescent="0.25">
      <c r="A8" s="17"/>
      <c r="B8" s="61"/>
      <c r="H8" s="62"/>
    </row>
    <row r="9" spans="1:9" x14ac:dyDescent="0.25">
      <c r="A9" s="17"/>
      <c r="B9" s="61"/>
      <c r="H9" s="62"/>
    </row>
    <row r="10" spans="1:9" x14ac:dyDescent="0.25">
      <c r="A10" s="17"/>
      <c r="B10" s="61"/>
      <c r="H10" s="62"/>
    </row>
    <row r="11" spans="1:9" x14ac:dyDescent="0.25">
      <c r="A11" s="17"/>
      <c r="B11" s="61"/>
      <c r="H11" s="62"/>
    </row>
    <row r="12" spans="1:9" x14ac:dyDescent="0.25">
      <c r="A12" s="17"/>
      <c r="B12" s="61"/>
      <c r="H12" s="62"/>
    </row>
    <row r="13" spans="1:9" x14ac:dyDescent="0.25">
      <c r="A13" s="17"/>
      <c r="B13" s="61"/>
      <c r="H13" s="62"/>
    </row>
    <row r="14" spans="1:9" x14ac:dyDescent="0.25">
      <c r="A14" s="17"/>
      <c r="B14" s="61"/>
      <c r="H14" s="62"/>
    </row>
    <row r="15" spans="1:9" x14ac:dyDescent="0.25">
      <c r="A15" s="17"/>
      <c r="B15" s="61"/>
      <c r="H15" s="62"/>
    </row>
    <row r="16" spans="1:9" x14ac:dyDescent="0.25">
      <c r="A16" s="17"/>
      <c r="B16" s="61"/>
      <c r="H16" s="62"/>
    </row>
    <row r="17" spans="1:8" x14ac:dyDescent="0.25">
      <c r="A17" s="17"/>
      <c r="B17" s="61"/>
      <c r="H17" s="62"/>
    </row>
    <row r="18" spans="1:8" x14ac:dyDescent="0.25">
      <c r="A18" s="17"/>
      <c r="B18" s="61"/>
      <c r="H18" s="62"/>
    </row>
    <row r="19" spans="1:8" x14ac:dyDescent="0.25">
      <c r="A19" s="17"/>
      <c r="B19" s="61"/>
      <c r="H19" s="62"/>
    </row>
    <row r="20" spans="1:8" x14ac:dyDescent="0.25">
      <c r="A20" s="17"/>
      <c r="B20" s="61"/>
      <c r="H20" s="62"/>
    </row>
    <row r="21" spans="1:8" x14ac:dyDescent="0.25">
      <c r="A21" s="17"/>
      <c r="B21" s="61"/>
      <c r="H21" s="62"/>
    </row>
    <row r="22" spans="1:8" x14ac:dyDescent="0.25">
      <c r="A22" s="17"/>
      <c r="B22" s="61"/>
      <c r="H22" s="62"/>
    </row>
    <row r="23" spans="1:8" x14ac:dyDescent="0.25">
      <c r="A23" s="17"/>
      <c r="B23" s="61"/>
      <c r="H23" s="62"/>
    </row>
    <row r="24" spans="1:8" x14ac:dyDescent="0.25">
      <c r="A24" s="17"/>
      <c r="B24" s="61"/>
      <c r="H24" s="62"/>
    </row>
    <row r="25" spans="1:8" x14ac:dyDescent="0.25">
      <c r="A25" s="17"/>
      <c r="B25" s="61"/>
      <c r="H25" s="62"/>
    </row>
    <row r="26" spans="1:8" x14ac:dyDescent="0.25">
      <c r="A26" s="17"/>
      <c r="B26" s="61"/>
      <c r="H26" s="62"/>
    </row>
    <row r="27" spans="1:8" x14ac:dyDescent="0.25">
      <c r="A27" s="17"/>
      <c r="B27" s="61"/>
      <c r="H27" s="62"/>
    </row>
    <row r="28" spans="1:8" x14ac:dyDescent="0.25">
      <c r="A28" s="17"/>
      <c r="B28" s="61"/>
      <c r="H28" s="62"/>
    </row>
    <row r="29" spans="1:8" x14ac:dyDescent="0.25">
      <c r="A29" s="17"/>
      <c r="B29" s="61"/>
      <c r="H29" s="62"/>
    </row>
    <row r="30" spans="1:8" x14ac:dyDescent="0.25">
      <c r="A30" s="17"/>
      <c r="B30" s="61"/>
      <c r="H30" s="62"/>
    </row>
    <row r="31" spans="1:8" x14ac:dyDescent="0.25">
      <c r="A31" s="17"/>
      <c r="B31" s="61"/>
      <c r="H31" s="62"/>
    </row>
    <row r="32" spans="1:8" x14ac:dyDescent="0.25">
      <c r="A32" s="17"/>
      <c r="B32" s="61"/>
      <c r="H32" s="62"/>
    </row>
    <row r="33" spans="1:8" x14ac:dyDescent="0.25">
      <c r="A33" s="17"/>
      <c r="B33" s="61"/>
      <c r="H33" s="62"/>
    </row>
    <row r="34" spans="1:8" x14ac:dyDescent="0.25">
      <c r="A34" s="17"/>
      <c r="B34" s="61"/>
      <c r="H34" s="62"/>
    </row>
    <row r="35" spans="1:8" x14ac:dyDescent="0.25">
      <c r="A35" s="17"/>
      <c r="B35" s="61"/>
      <c r="H35" s="62"/>
    </row>
    <row r="36" spans="1:8" x14ac:dyDescent="0.25">
      <c r="A36" s="17"/>
      <c r="B36" s="61"/>
      <c r="H36" s="62"/>
    </row>
    <row r="37" spans="1:8" x14ac:dyDescent="0.25">
      <c r="A37" s="17"/>
      <c r="B37" s="61"/>
      <c r="H37" s="62"/>
    </row>
    <row r="38" spans="1:8" x14ac:dyDescent="0.25">
      <c r="A38" s="17"/>
      <c r="B38" s="61"/>
      <c r="H38" s="62"/>
    </row>
    <row r="39" spans="1:8" x14ac:dyDescent="0.25">
      <c r="A39" s="17"/>
      <c r="B39" s="61"/>
      <c r="H39" s="62"/>
    </row>
    <row r="40" spans="1:8" x14ac:dyDescent="0.25">
      <c r="A40" s="17"/>
      <c r="B40" s="61"/>
      <c r="H40" s="62"/>
    </row>
    <row r="41" spans="1:8" x14ac:dyDescent="0.25">
      <c r="A41" s="17"/>
      <c r="B41" s="61"/>
      <c r="H41" s="62"/>
    </row>
    <row r="42" spans="1:8" x14ac:dyDescent="0.25">
      <c r="A42" s="17"/>
      <c r="B42" s="61"/>
      <c r="H42" s="62"/>
    </row>
    <row r="43" spans="1:8" x14ac:dyDescent="0.25">
      <c r="A43" s="17"/>
      <c r="B43" s="61"/>
      <c r="H43" s="62"/>
    </row>
    <row r="44" spans="1:8" x14ac:dyDescent="0.25">
      <c r="A44" s="17"/>
      <c r="B44" s="61"/>
      <c r="H44" s="62"/>
    </row>
    <row r="45" spans="1:8" x14ac:dyDescent="0.25">
      <c r="A45" s="17"/>
      <c r="B45" s="61"/>
      <c r="H45" s="62"/>
    </row>
    <row r="46" spans="1:8" x14ac:dyDescent="0.25">
      <c r="A46" s="17"/>
      <c r="B46" s="61"/>
      <c r="H46" s="62"/>
    </row>
    <row r="47" spans="1:8" x14ac:dyDescent="0.25">
      <c r="A47" s="17"/>
      <c r="B47" s="61"/>
      <c r="H47" s="62"/>
    </row>
  </sheetData>
  <autoFilter ref="A5:I5" xr:uid="{BC76C39D-5B37-41CE-9F6D-70910C28C460}"/>
  <conditionalFormatting sqref="A5:I5">
    <cfRule type="expression" dxfId="1" priority="1">
      <formula>#REF!=1</formula>
    </cfRule>
  </conditionalFormatting>
  <pageMargins left="0.36" right="0.28000000000000003" top="0.3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A3334-20CD-47AB-B05B-3525A393A6DB}">
  <dimension ref="A1:I71"/>
  <sheetViews>
    <sheetView workbookViewId="0">
      <selection activeCell="I30" sqref="I30"/>
    </sheetView>
  </sheetViews>
  <sheetFormatPr baseColWidth="10" defaultRowHeight="15" x14ac:dyDescent="0.25"/>
  <cols>
    <col min="1" max="1" width="3.140625" style="1" customWidth="1"/>
    <col min="2" max="2" width="4.85546875" style="5" customWidth="1"/>
    <col min="3" max="3" width="24.140625" style="1" customWidth="1"/>
    <col min="4" max="4" width="18.42578125" style="1" customWidth="1"/>
    <col min="5" max="5" width="23" style="1" customWidth="1"/>
    <col min="6" max="6" width="0" style="1" hidden="1" customWidth="1"/>
    <col min="7" max="7" width="10.85546875" style="5" customWidth="1"/>
    <col min="8" max="8" width="7.85546875" style="5" hidden="1" customWidth="1"/>
    <col min="9" max="9" width="3.5703125" style="7" customWidth="1"/>
    <col min="10" max="16384" width="11.42578125" style="1"/>
  </cols>
  <sheetData>
    <row r="1" spans="1:9" ht="22.5" x14ac:dyDescent="0.25">
      <c r="A1" s="37"/>
      <c r="B1" s="38"/>
      <c r="C1" s="39"/>
      <c r="D1" s="40" t="s">
        <v>27</v>
      </c>
      <c r="E1" s="41"/>
      <c r="F1" s="41"/>
      <c r="G1" s="42"/>
      <c r="H1" s="42"/>
      <c r="I1" s="43"/>
    </row>
    <row r="2" spans="1:9" ht="15.75" customHeight="1" x14ac:dyDescent="0.25">
      <c r="A2" s="3"/>
      <c r="B2" s="8"/>
      <c r="C2" s="12"/>
      <c r="D2" s="14"/>
    </row>
    <row r="3" spans="1:9" ht="15.75" x14ac:dyDescent="0.25">
      <c r="A3" s="26" t="s">
        <v>25</v>
      </c>
      <c r="B3" s="18"/>
      <c r="C3" s="19"/>
      <c r="D3" s="20"/>
      <c r="E3" s="20"/>
      <c r="F3" s="20"/>
      <c r="G3" s="18"/>
      <c r="H3" s="18"/>
      <c r="I3" s="21"/>
    </row>
    <row r="4" spans="1:9" ht="15.75" customHeight="1" x14ac:dyDescent="0.25">
      <c r="A4" s="1" t="s">
        <v>45</v>
      </c>
      <c r="B4" s="8"/>
      <c r="C4" s="12"/>
      <c r="D4" s="14"/>
    </row>
    <row r="5" spans="1:9" x14ac:dyDescent="0.25">
      <c r="A5" s="1" t="s">
        <v>46</v>
      </c>
    </row>
    <row r="6" spans="1:9" x14ac:dyDescent="0.25">
      <c r="A6" s="1" t="s">
        <v>47</v>
      </c>
    </row>
    <row r="7" spans="1:9" ht="14.25" customHeight="1" x14ac:dyDescent="0.25">
      <c r="A7" s="1" t="s">
        <v>48</v>
      </c>
      <c r="B7" s="8"/>
      <c r="C7" s="12"/>
      <c r="D7" s="14"/>
    </row>
    <row r="8" spans="1:9" ht="14.25" customHeight="1" x14ac:dyDescent="0.25">
      <c r="A8" s="16" t="s">
        <v>28</v>
      </c>
      <c r="B8" s="8"/>
      <c r="C8" s="12"/>
      <c r="D8" s="14"/>
    </row>
    <row r="9" spans="1:9" ht="14.25" customHeight="1" x14ac:dyDescent="0.25">
      <c r="B9" s="1" t="s">
        <v>42</v>
      </c>
      <c r="C9" s="12"/>
      <c r="D9" s="14"/>
    </row>
    <row r="10" spans="1:9" ht="14.25" customHeight="1" x14ac:dyDescent="0.25">
      <c r="B10" s="1" t="s">
        <v>32</v>
      </c>
      <c r="C10" s="12"/>
      <c r="D10" s="14"/>
    </row>
    <row r="11" spans="1:9" ht="14.25" customHeight="1" x14ac:dyDescent="0.25">
      <c r="B11" s="1" t="s">
        <v>31</v>
      </c>
      <c r="C11" s="12"/>
      <c r="D11" s="14"/>
    </row>
    <row r="12" spans="1:9" ht="14.25" customHeight="1" x14ac:dyDescent="0.25">
      <c r="B12" s="1" t="s">
        <v>29</v>
      </c>
      <c r="C12" s="12"/>
      <c r="D12" s="14"/>
    </row>
    <row r="13" spans="1:9" ht="14.25" customHeight="1" x14ac:dyDescent="0.25">
      <c r="B13" s="1" t="s">
        <v>30</v>
      </c>
      <c r="C13" s="12"/>
      <c r="D13" s="14"/>
    </row>
    <row r="14" spans="1:9" ht="14.25" customHeight="1" x14ac:dyDescent="0.25">
      <c r="B14" s="1" t="s">
        <v>43</v>
      </c>
      <c r="C14" s="12"/>
      <c r="D14" s="14"/>
    </row>
    <row r="15" spans="1:9" ht="14.25" customHeight="1" x14ac:dyDescent="0.25">
      <c r="B15" s="1"/>
      <c r="C15" s="12"/>
      <c r="D15" s="14"/>
    </row>
    <row r="16" spans="1:9" x14ac:dyDescent="0.25">
      <c r="A16" s="27" t="s">
        <v>1</v>
      </c>
      <c r="B16" s="28" t="s">
        <v>2</v>
      </c>
      <c r="C16" s="29" t="s">
        <v>3</v>
      </c>
      <c r="D16" s="29" t="s">
        <v>4</v>
      </c>
      <c r="E16" s="29" t="s">
        <v>6</v>
      </c>
      <c r="F16" s="29" t="s">
        <v>7</v>
      </c>
      <c r="G16" s="30" t="s">
        <v>5</v>
      </c>
      <c r="H16" s="30" t="s">
        <v>44</v>
      </c>
      <c r="I16" s="31" t="s">
        <v>23</v>
      </c>
    </row>
    <row r="17" spans="1:9" ht="16.5" x14ac:dyDescent="0.25">
      <c r="A17" s="17">
        <f>IF(G17="DNF","Ret",IF(E17=E16,A16+1,1))</f>
        <v>1</v>
      </c>
      <c r="B17" s="48">
        <v>32</v>
      </c>
      <c r="C17" s="3" t="s">
        <v>17</v>
      </c>
      <c r="D17" s="3" t="s">
        <v>12</v>
      </c>
      <c r="E17" s="3" t="s">
        <v>22</v>
      </c>
      <c r="F17" s="3">
        <v>1</v>
      </c>
      <c r="G17" s="6" t="s">
        <v>8</v>
      </c>
      <c r="H17" s="51"/>
      <c r="I17" s="49" cm="1">
        <f t="array" ref="I17">IF($D17="Equipo Neutro","",IF($A17="Ret","",IF(AND($A17=1,$A18=2,$A19&lt;&gt;3),21,IF(AND($A17=1,$A18&lt;&gt;2),15,IF(AND($A17=2,$A18&lt;&gt;3),15,_xlfn.IFS($A17=1,33,$A17=2,27,$A17=3,21,$A17=4,15,$A17=5,14,$A17=6,13,$A17=7,12,$A17=8,11,$A17=9,10,$A17=10,9,$A17=11,8,$A17=12,7,$A17=13,6,$A17=14,5,$A17=15,4,$A17=16,3,$A17=17,2,$A17=18,1,$A17&gt;18,""))))))</f>
        <v>33</v>
      </c>
    </row>
    <row r="18" spans="1:9" ht="16.5" x14ac:dyDescent="0.25">
      <c r="A18" s="17">
        <f t="shared" ref="A18:A19" si="0">IF(G18="DNF","Ret",IF(E18=E17,A17+1,1))</f>
        <v>2</v>
      </c>
      <c r="B18" s="48">
        <v>33</v>
      </c>
      <c r="C18" s="3" t="s">
        <v>21</v>
      </c>
      <c r="D18" s="3" t="s">
        <v>12</v>
      </c>
      <c r="E18" s="3" t="s">
        <v>22</v>
      </c>
      <c r="F18" s="3">
        <v>1</v>
      </c>
      <c r="G18" s="6" t="s">
        <v>8</v>
      </c>
      <c r="H18" s="51"/>
      <c r="I18" s="49" cm="1">
        <f t="array" ref="I18">IF($D18="Equipo Neutro","",IF($A18="Ret","",IF(AND($A18=1,$A19=2,$A20&lt;&gt;3),21,IF(AND($A18=1,$A19&lt;&gt;2),15,IF(AND($A18=2,$A19&lt;&gt;3),15,_xlfn.IFS($A18=1,33,$A18=2,27,$A18=3,21,$A18=4,15,$A18=5,14,$A18=6,13,$A18=7,12,$A18=8,11,$A18=9,10,$A18=10,9,$A18=11,8,$A18=12,7,$A18=13,6,$A18=14,5,$A18=15,4,$A18=16,3,$A18=17,2,$A18=18,1,$A18&gt;18,""))))))</f>
        <v>27</v>
      </c>
    </row>
    <row r="19" spans="1:9" ht="16.5" x14ac:dyDescent="0.25">
      <c r="A19" s="17">
        <f t="shared" si="0"/>
        <v>3</v>
      </c>
      <c r="B19" s="48">
        <v>34</v>
      </c>
      <c r="C19" s="3" t="s">
        <v>18</v>
      </c>
      <c r="D19" s="3" t="s">
        <v>13</v>
      </c>
      <c r="E19" s="3" t="s">
        <v>22</v>
      </c>
      <c r="F19" s="3">
        <v>1</v>
      </c>
      <c r="G19" s="6" t="s">
        <v>9</v>
      </c>
      <c r="H19" s="51"/>
      <c r="I19" s="49" cm="1">
        <f t="array" ref="I19">IF($D19="Equipo Neutro","",IF($A19="Ret","",IF(AND($A19=1,$A20=2,$A22&lt;&gt;3),21,IF(AND($A19=1,$A20&lt;&gt;2),15,IF(AND($A19=2,$A20&lt;&gt;3),15,_xlfn.IFS($A19=1,33,$A19=2,27,$A19=3,21,$A19=4,15,$A19=5,14,$A19=6,13,$A19=7,12,$A19=8,11,$A19=9,10,$A19=10,9,$A19=11,8,$A19=12,7,$A19=13,6,$A19=14,5,$A19=15,4,$A19=16,3,$A19=17,2,$A19=18,1,$A19&gt;18,""))))))</f>
        <v>21</v>
      </c>
    </row>
    <row r="20" spans="1:9" ht="15.75" x14ac:dyDescent="0.25">
      <c r="A20" s="10"/>
      <c r="C20" s="11"/>
    </row>
    <row r="21" spans="1:9" ht="15.75" x14ac:dyDescent="0.25">
      <c r="A21" s="10"/>
      <c r="C21" s="11"/>
    </row>
    <row r="22" spans="1:9" ht="15.75" x14ac:dyDescent="0.25">
      <c r="A22" s="25" t="s">
        <v>26</v>
      </c>
      <c r="B22" s="22"/>
      <c r="C22" s="23"/>
      <c r="D22" s="23"/>
      <c r="E22" s="23"/>
      <c r="F22" s="23"/>
      <c r="G22" s="22"/>
      <c r="H22" s="22"/>
      <c r="I22" s="24"/>
    </row>
    <row r="23" spans="1:9" ht="15.75" customHeight="1" x14ac:dyDescent="0.25">
      <c r="A23" s="1" t="s">
        <v>45</v>
      </c>
      <c r="B23" s="8"/>
      <c r="C23" s="12"/>
      <c r="D23" s="14"/>
    </row>
    <row r="24" spans="1:9" x14ac:dyDescent="0.25">
      <c r="A24" s="1" t="s">
        <v>49</v>
      </c>
    </row>
    <row r="25" spans="1:9" x14ac:dyDescent="0.25">
      <c r="A25" s="1" t="s">
        <v>50</v>
      </c>
    </row>
    <row r="26" spans="1:9" ht="14.25" customHeight="1" x14ac:dyDescent="0.25">
      <c r="A26" s="1" t="s">
        <v>51</v>
      </c>
      <c r="B26" s="8"/>
      <c r="C26" s="12"/>
      <c r="D26" s="14"/>
    </row>
    <row r="27" spans="1:9" ht="14.25" customHeight="1" x14ac:dyDescent="0.25">
      <c r="A27" s="15" t="s">
        <v>33</v>
      </c>
      <c r="B27" s="8"/>
      <c r="C27" s="12"/>
      <c r="D27" s="14"/>
    </row>
    <row r="28" spans="1:9" ht="7.5" customHeight="1" x14ac:dyDescent="0.25">
      <c r="B28" s="9"/>
    </row>
    <row r="29" spans="1:9" x14ac:dyDescent="0.25">
      <c r="A29" s="32" t="s">
        <v>1</v>
      </c>
      <c r="B29" s="33" t="s">
        <v>2</v>
      </c>
      <c r="C29" s="34" t="s">
        <v>3</v>
      </c>
      <c r="D29" s="34" t="s">
        <v>4</v>
      </c>
      <c r="E29" s="34" t="s">
        <v>6</v>
      </c>
      <c r="F29" s="34" t="s">
        <v>7</v>
      </c>
      <c r="G29" s="35" t="s">
        <v>5</v>
      </c>
      <c r="H29" s="35"/>
      <c r="I29" s="36" t="s">
        <v>23</v>
      </c>
    </row>
    <row r="30" spans="1:9" ht="16.5" x14ac:dyDescent="0.25">
      <c r="A30" s="17">
        <f>IF(G30="DNF","Ret",IF(E30=E29,A29+1,1))</f>
        <v>1</v>
      </c>
      <c r="B30" s="48">
        <v>32</v>
      </c>
      <c r="C30" s="3" t="s">
        <v>17</v>
      </c>
      <c r="D30" s="3" t="s">
        <v>12</v>
      </c>
      <c r="E30" s="3" t="s">
        <v>20</v>
      </c>
      <c r="F30" s="3">
        <v>1</v>
      </c>
      <c r="G30" s="6" t="s">
        <v>8</v>
      </c>
      <c r="H30" s="6"/>
      <c r="I30" s="49" cm="1">
        <f t="array" ref="I30">IF($A30="Ret","",IF(AND($A30=1,$A31=2,$A32&lt;&gt;3),40,IF(AND($A30=1,$A31&lt;&gt;2),40,IF(AND($A30=2,$A31&lt;&gt;3),35,_xlfn.IFS($A30=1,50,$A30=2,45,$A30=3,40,$A30=4,35,$A30=5,34,$A30=6,33,$A30=7,32,$A30=8,31,$A30=9,30,$A30=10,29,$A30=11,28,$A30=12,27,$A30=13,26,$A30=14,25,$A30=15,24,$A30=16,23,$A30=17,22,$A30=18,21,$A30=19,20,$A30=20,19,$A30=21,18,$A30=22,17,$A30=23,16,$A30=24,15,$A30=25,14,$A30=26,13,$A30=27,12,$A30=28,11,$A30=29,10,$A30=30,9,$A30=31,8,$A30=32,7,$A30=33,6,$A30=34,5,$A30=35,4,$A30=36,3,$A30=37,2,$A30=38,1,$A30&gt;38,"")))))</f>
        <v>50</v>
      </c>
    </row>
    <row r="31" spans="1:9" ht="16.5" x14ac:dyDescent="0.25">
      <c r="A31" s="17">
        <f t="shared" ref="A31:A32" si="1">IF(G31="DNF","Ret",IF(E31=E30,A30+1,1))</f>
        <v>2</v>
      </c>
      <c r="B31" s="48">
        <v>34</v>
      </c>
      <c r="C31" s="3" t="s">
        <v>18</v>
      </c>
      <c r="D31" s="3" t="s">
        <v>13</v>
      </c>
      <c r="E31" s="3" t="s">
        <v>20</v>
      </c>
      <c r="F31" s="3">
        <v>1</v>
      </c>
      <c r="G31" s="6" t="s">
        <v>9</v>
      </c>
      <c r="H31" s="6"/>
      <c r="I31" s="49" cm="1">
        <f t="array" ref="I31">IF($A31="Ret","",IF(AND($A31=1,$A32=2,$A33&lt;&gt;3),40,IF(AND($A31=1,$A32&lt;&gt;2),40,IF(AND($A31=2,$A32&lt;&gt;3),35,_xlfn.IFS($A31=1,50,$A31=2,45,$A31=3,40,$A31=4,35,$A31=5,34,$A31=6,33,$A31=7,32,$A31=8,31,$A31=9,30,$A31=10,29,$A31=11,28,$A31=12,27,$A31=13,26,$A31=14,25,$A31=15,24,$A31=16,23,$A31=17,22,$A31=18,21,$A31=19,20,$A31=20,19,$A31=21,18,$A31=22,17,$A31=23,16,$A31=24,15,$A31=25,14,$A31=26,13,$A31=27,12,$A31=28,11,$A31=29,10,$A31=30,9,$A31=31,8,$A31=32,7,$A31=33,6,$A31=34,5,$A31=35,4,$A31=36,3,$A31=37,2,$A31=38,1,$A31&gt;38,"")))))</f>
        <v>45</v>
      </c>
    </row>
    <row r="32" spans="1:9" ht="16.5" x14ac:dyDescent="0.25">
      <c r="A32" s="17">
        <f t="shared" si="1"/>
        <v>3</v>
      </c>
      <c r="B32" s="48">
        <v>31</v>
      </c>
      <c r="C32" s="3" t="s">
        <v>19</v>
      </c>
      <c r="D32" s="3" t="s">
        <v>14</v>
      </c>
      <c r="E32" s="3" t="s">
        <v>20</v>
      </c>
      <c r="F32" s="3">
        <v>1</v>
      </c>
      <c r="G32" s="6" t="s">
        <v>10</v>
      </c>
      <c r="H32" s="6"/>
      <c r="I32" s="49" cm="1">
        <f t="array" ref="I32">IF($A32="Ret","",IF(AND($A32=1,$A33=2,$A34&lt;&gt;3),40,IF(AND($A32=1,$A33&lt;&gt;2),40,IF(AND($A32=2,$A33&lt;&gt;3),35,_xlfn.IFS($A32=1,50,$A32=2,45,$A32=3,40,$A32=4,35,$A32=5,34,$A32=6,33,$A32=7,32,$A32=8,31,$A32=9,30,$A32=10,29,$A32=11,28,$A32=12,27,$A32=13,26,$A32=14,25,$A32=15,24,$A32=16,23,$A32=17,22,$A32=18,21,$A32=19,20,$A32=20,19,$A32=21,18,$A32=22,17,$A32=23,16,$A32=24,15,$A32=25,14,$A32=26,13,$A32=27,12,$A32=28,11,$A32=29,10,$A32=30,9,$A32=31,8,$A32=32,7,$A32=33,6,$A32=34,5,$A32=35,4,$A32=36,3,$A32=37,2,$A32=38,1,$A32&gt;38,"")))))</f>
        <v>40</v>
      </c>
    </row>
    <row r="35" spans="1:9" ht="15.75" x14ac:dyDescent="0.25">
      <c r="A35" s="44" t="s">
        <v>40</v>
      </c>
      <c r="B35" s="45"/>
      <c r="C35" s="46"/>
      <c r="D35" s="46"/>
      <c r="E35" s="46"/>
      <c r="F35" s="46"/>
      <c r="G35" s="45"/>
      <c r="H35" s="45"/>
      <c r="I35" s="47"/>
    </row>
    <row r="36" spans="1:9" x14ac:dyDescent="0.25">
      <c r="B36" s="1" t="s">
        <v>42</v>
      </c>
    </row>
    <row r="37" spans="1:9" x14ac:dyDescent="0.25">
      <c r="B37" s="4" t="s">
        <v>34</v>
      </c>
    </row>
    <row r="38" spans="1:9" x14ac:dyDescent="0.25">
      <c r="B38" s="4" t="s">
        <v>41</v>
      </c>
    </row>
    <row r="39" spans="1:9" x14ac:dyDescent="0.25">
      <c r="B39" s="4" t="s">
        <v>35</v>
      </c>
    </row>
    <row r="40" spans="1:9" x14ac:dyDescent="0.25">
      <c r="B40" s="4" t="s">
        <v>36</v>
      </c>
    </row>
    <row r="41" spans="1:9" x14ac:dyDescent="0.25">
      <c r="B41" s="4" t="s">
        <v>37</v>
      </c>
    </row>
    <row r="42" spans="1:9" x14ac:dyDescent="0.25">
      <c r="B42" s="4" t="s">
        <v>38</v>
      </c>
    </row>
    <row r="43" spans="1:9" x14ac:dyDescent="0.25">
      <c r="B43" s="4" t="s">
        <v>39</v>
      </c>
    </row>
    <row r="45" spans="1:9" x14ac:dyDescent="0.25">
      <c r="C45"/>
      <c r="D45"/>
    </row>
    <row r="46" spans="1:9" x14ac:dyDescent="0.25">
      <c r="C46"/>
      <c r="D46"/>
      <c r="E46"/>
    </row>
    <row r="47" spans="1:9" x14ac:dyDescent="0.25">
      <c r="C47"/>
      <c r="D47"/>
      <c r="E47"/>
    </row>
    <row r="48" spans="1:9" x14ac:dyDescent="0.25">
      <c r="C48"/>
      <c r="D48"/>
      <c r="E48"/>
    </row>
    <row r="49" spans="3:5" x14ac:dyDescent="0.25">
      <c r="C49"/>
      <c r="D49"/>
      <c r="E49"/>
    </row>
    <row r="50" spans="3:5" x14ac:dyDescent="0.25">
      <c r="C50"/>
      <c r="D50"/>
      <c r="E50"/>
    </row>
    <row r="51" spans="3:5" x14ac:dyDescent="0.25">
      <c r="C51"/>
      <c r="D51"/>
      <c r="E51"/>
    </row>
    <row r="52" spans="3:5" x14ac:dyDescent="0.25">
      <c r="C52"/>
      <c r="E52"/>
    </row>
    <row r="53" spans="3:5" x14ac:dyDescent="0.25">
      <c r="C53"/>
      <c r="E53"/>
    </row>
    <row r="54" spans="3:5" x14ac:dyDescent="0.25">
      <c r="C54"/>
      <c r="E54"/>
    </row>
    <row r="55" spans="3:5" x14ac:dyDescent="0.25">
      <c r="C55"/>
      <c r="E55"/>
    </row>
    <row r="56" spans="3:5" x14ac:dyDescent="0.25">
      <c r="C56"/>
      <c r="E56"/>
    </row>
    <row r="57" spans="3:5" x14ac:dyDescent="0.25">
      <c r="C57"/>
      <c r="E57"/>
    </row>
    <row r="58" spans="3:5" x14ac:dyDescent="0.25">
      <c r="C58"/>
      <c r="E58"/>
    </row>
    <row r="59" spans="3:5" x14ac:dyDescent="0.25">
      <c r="C59"/>
      <c r="E59"/>
    </row>
    <row r="60" spans="3:5" x14ac:dyDescent="0.25">
      <c r="C60"/>
      <c r="E60"/>
    </row>
    <row r="61" spans="3:5" x14ac:dyDescent="0.25">
      <c r="C61"/>
      <c r="E61"/>
    </row>
    <row r="62" spans="3:5" x14ac:dyDescent="0.25">
      <c r="C62"/>
      <c r="E62"/>
    </row>
    <row r="63" spans="3:5" x14ac:dyDescent="0.25">
      <c r="C63"/>
    </row>
    <row r="64" spans="3:5" x14ac:dyDescent="0.25">
      <c r="C64"/>
    </row>
    <row r="65" spans="3:3" x14ac:dyDescent="0.25">
      <c r="C65"/>
    </row>
    <row r="66" spans="3:3" x14ac:dyDescent="0.25">
      <c r="C66"/>
    </row>
    <row r="67" spans="3:3" x14ac:dyDescent="0.25">
      <c r="C67"/>
    </row>
    <row r="68" spans="3:3" x14ac:dyDescent="0.25">
      <c r="C68"/>
    </row>
    <row r="69" spans="3:3" x14ac:dyDescent="0.25">
      <c r="C69"/>
    </row>
    <row r="70" spans="3:3" x14ac:dyDescent="0.25">
      <c r="C70"/>
    </row>
    <row r="71" spans="3:3" x14ac:dyDescent="0.25">
      <c r="C71"/>
    </row>
  </sheetData>
  <pageMargins left="0.36" right="0.28000000000000003" top="0.3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E91D0-B0E2-48BF-9C99-A389E6BCB5EB}">
  <dimension ref="A1:O2"/>
  <sheetViews>
    <sheetView zoomScale="85" zoomScaleNormal="85" workbookViewId="0">
      <selection activeCell="Q23" sqref="Q23"/>
    </sheetView>
  </sheetViews>
  <sheetFormatPr baseColWidth="10" defaultRowHeight="15" x14ac:dyDescent="0.25"/>
  <cols>
    <col min="1" max="1" width="12.5703125" bestFit="1" customWidth="1"/>
    <col min="8" max="8" width="5.42578125" customWidth="1"/>
  </cols>
  <sheetData>
    <row r="1" spans="1:15" ht="18.75" x14ac:dyDescent="0.3">
      <c r="A1" s="55">
        <v>45709</v>
      </c>
      <c r="B1" s="56" t="s">
        <v>52</v>
      </c>
      <c r="C1" s="57"/>
      <c r="D1" s="57"/>
      <c r="E1" s="57"/>
      <c r="F1" s="57"/>
      <c r="G1" s="57"/>
      <c r="I1" s="57"/>
      <c r="J1" s="57"/>
      <c r="K1" s="57"/>
      <c r="L1" s="57"/>
      <c r="M1" s="57"/>
      <c r="N1" s="57"/>
      <c r="O1" s="57"/>
    </row>
    <row r="2" spans="1:15" ht="18.75" x14ac:dyDescent="0.3">
      <c r="A2" s="57"/>
      <c r="B2" s="56" t="s">
        <v>53</v>
      </c>
      <c r="C2" s="57"/>
      <c r="D2" s="57"/>
      <c r="E2" s="57"/>
      <c r="F2" s="57"/>
      <c r="G2" s="57"/>
      <c r="I2" s="57"/>
      <c r="J2" s="57"/>
      <c r="K2" s="57"/>
      <c r="L2" s="57"/>
      <c r="M2" s="57"/>
      <c r="N2" s="57"/>
      <c r="O2" s="5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Resultados Promoción</vt:lpstr>
      <vt:lpstr>ResultadosCptoFondo con ptos</vt:lpstr>
      <vt:lpstr>ResultadosCptoFondo</vt:lpstr>
      <vt:lpstr>ClasifClubs</vt:lpstr>
      <vt:lpstr>Resultados</vt:lpstr>
      <vt:lpstr>Fórmulas</vt:lpstr>
      <vt:lpstr>Reglamento</vt:lpstr>
      <vt:lpstr>ClasifClubs!Títulos_a_imprimir</vt:lpstr>
      <vt:lpstr>ResultadosCptoFondo!Títulos_a_imprimir</vt:lpstr>
      <vt:lpstr>'ResultadosCptoFondo con ptos'!Títulos_a_imprimir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Telesonido</dc:creator>
  <cp:lastModifiedBy>Inmaculada Calderón Agudo</cp:lastModifiedBy>
  <cp:lastPrinted>2026-02-22T09:45:21Z</cp:lastPrinted>
  <dcterms:created xsi:type="dcterms:W3CDTF">2023-07-03T11:23:55Z</dcterms:created>
  <dcterms:modified xsi:type="dcterms:W3CDTF">2026-02-24T20:38:58Z</dcterms:modified>
</cp:coreProperties>
</file>